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11" sheetId="1" r:id="rId1"/>
    <sheet name="Работы 2019 " sheetId="5" r:id="rId2"/>
    <sheet name="Справка" sheetId="7" r:id="rId3"/>
  </sheets>
  <definedNames>
    <definedName name="_xlnm._FilterDatabase" localSheetId="1" hidden="1">'Работы 2019 '!$A$3:$E$44</definedName>
    <definedName name="_xlnm.Print_Area" localSheetId="0">'Гагарина, д. 11'!$A$1:$D$73</definedName>
  </definedNames>
  <calcPr calcId="144525"/>
</workbook>
</file>

<file path=xl/calcChain.xml><?xml version="1.0" encoding="utf-8"?>
<calcChain xmlns="http://schemas.openxmlformats.org/spreadsheetml/2006/main">
  <c r="B71" i="1" l="1"/>
  <c r="H70" i="1" l="1"/>
  <c r="B57" i="1"/>
  <c r="B54" i="1"/>
  <c r="B33" i="1"/>
  <c r="B30" i="1"/>
  <c r="B8" i="1"/>
  <c r="B52" i="1" l="1"/>
  <c r="B61" i="1"/>
  <c r="B23" i="1"/>
  <c r="B20" i="1"/>
  <c r="B11" i="1"/>
  <c r="B9" i="1" s="1"/>
  <c r="B72" i="1" s="1"/>
  <c r="B73" i="1" s="1"/>
  <c r="B12" i="1" l="1"/>
  <c r="B17" i="1"/>
  <c r="B14" i="1"/>
  <c r="B70" i="1" l="1"/>
  <c r="B69" i="1"/>
  <c r="B68" i="1" s="1"/>
</calcChain>
</file>

<file path=xl/sharedStrings.xml><?xml version="1.0" encoding="utf-8"?>
<sst xmlns="http://schemas.openxmlformats.org/spreadsheetml/2006/main" count="295" uniqueCount="120">
  <si>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</si>
  <si>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</si>
  <si>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</si>
  <si>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</si>
  <si>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</si>
  <si>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</si>
  <si>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</si>
  <si>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</si>
  <si>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</si>
  <si>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</si>
  <si>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</si>
  <si>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</si>
  <si>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</si>
  <si>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</si>
  <si>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</si>
  <si>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</si>
  <si>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</si>
  <si>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</si>
  <si>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</si>
  <si>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</si>
  <si>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</si>
  <si>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</si>
  <si>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</si>
  <si>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</si>
  <si>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</si>
  <si>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</si>
  <si>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</si>
  <si>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</si>
  <si>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</si>
  <si>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</si>
  <si>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</si>
  <si>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Закрытие и открытие стояков</t>
  </si>
  <si>
    <t>1 стояк</t>
  </si>
  <si>
    <t>осмотр подвала</t>
  </si>
  <si>
    <t>раз</t>
  </si>
  <si>
    <t>Адрес: ул. Гагарина, д. 11</t>
  </si>
  <si>
    <t>сброс воздуха с системы отопления</t>
  </si>
  <si>
    <t>ФГБУ науки ГС СО РАН</t>
  </si>
  <si>
    <t>сброс воздуха со стояков отопления</t>
  </si>
  <si>
    <t>Утепление вентпродухов изовером и монтажной пеной</t>
  </si>
  <si>
    <t>Устранение свищей хомутами</t>
  </si>
  <si>
    <t>Установка скамеек в деревянном исполнении</t>
  </si>
  <si>
    <t>Ремонт вентилей д.20-32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</si>
  <si>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</si>
  <si>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</si>
  <si>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</si>
  <si>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</si>
  <si>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ГАГАРИНА ул. д.11                                            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</si>
  <si>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</si>
  <si>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</si>
  <si>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</si>
  <si>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</si>
  <si>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</si>
  <si>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</si>
  <si>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</si>
  <si>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</si>
  <si>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</si>
  <si>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</si>
  <si>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</si>
  <si>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10.03.2020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</si>
  <si>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</si>
  <si>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</si>
  <si>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</si>
  <si>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</si>
  <si>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</si>
  <si>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</si>
  <si>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</si>
  <si>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</si>
  <si>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</si>
  <si>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</si>
  <si>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</si>
  <si>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</si>
  <si>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</si>
  <si>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</si>
  <si>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</si>
  <si>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</si>
  <si>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</si>
  <si>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</si>
  <si>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</si>
  <si>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</si>
  <si>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</si>
  <si>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</si>
  <si>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</si>
  <si>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</si>
  <si>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</si>
  <si>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</si>
  <si>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</si>
  <si>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</si>
  <si>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</si>
  <si>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</si>
  <si>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</si>
  <si>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</si>
  <si>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Изготовление и установка информационных щитов с надписью</t>
  </si>
  <si>
    <t>шт.</t>
  </si>
  <si>
    <t>Исполнение заявок не связаных с ремонтом</t>
  </si>
  <si>
    <t>Масляная окраска с последующей теплоизоляцией (изосиб) теплового узла</t>
  </si>
  <si>
    <t>узел</t>
  </si>
  <si>
    <t>Навеска замка (тросовый)</t>
  </si>
  <si>
    <t>Организация мест накоп.ртуть сод-х ламп 3,4 кв. 2019г. К=0,6;0,8;0,85;</t>
  </si>
  <si>
    <t>Ремонт качели балансир</t>
  </si>
  <si>
    <t>Смена вентиля до 20 мм</t>
  </si>
  <si>
    <t>Смена резьб (для всех диаметров с применением электросварочных работ)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</si>
  <si>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</si>
  <si>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</si>
  <si>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</si>
  <si>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</si>
  <si>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</si>
  <si>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</si>
  <si>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</si>
  <si>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</si>
  <si>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</si>
  <si>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</si>
  <si>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</si>
  <si>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</si>
  <si>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</si>
  <si>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</si>
  <si>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</si>
  <si>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</si>
  <si>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№ раб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</si>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</sst>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49" fontId="0" fillId="0" borderId="2" xfId="0" applyNumberFormat="1" applyFill="1" applyBorder="1"/>
    <xf numFmtId="0" fontId="1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14" fillId="0" borderId="2" xfId="0" applyNumberFormat="1" applyFont="1" applyFill="1" applyBorder="1"/>
    <xf numFmtId="4" fontId="0" fillId="0" borderId="2" xfId="0" applyNumberFormat="1" applyFill="1" applyBorder="1"/>
    <xf numFmtId="0" fontId="0" fillId="0" borderId="2" xfId="0" applyBorder="1" applyAlignment="1">
      <alignment horizontal="center"/>
    </xf>
    <xf numFmtId="4" fontId="14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0" fillId="0" borderId="2" xfId="0" applyNumberFormat="1" applyFill="1" applyBorder="1"/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3"/>
  <sheetViews>
    <sheetView tabSelected="1"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1" max="1" width="72.28515625" style="5" customWidth="1"/>
    <col min="2" max="2" width="20.42578125" style="7" customWidth="1"/>
    <col min="3" max="3" width="12.140625" style="3" customWidth="1"/>
    <col min="4" max="4" width="15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 x14ac:dyDescent="0.25">
      <c r="A1" s="59" t="s">
        <v>8</v>
      </c>
      <c r="B1" s="59"/>
      <c r="C1" s="59"/>
      <c r="D1" s="59"/>
    </row>
    <row r="2" spans="1:4" s="8" customFormat="1" ht="15.75" x14ac:dyDescent="0.25">
      <c r="A2" s="31" t="s">
        <v>35</v>
      </c>
      <c r="B2" s="61" t="s">
        <v>49</v>
      </c>
      <c r="C2" s="61"/>
      <c r="D2" s="61"/>
    </row>
    <row r="3" spans="1:4" ht="57" x14ac:dyDescent="0.25">
      <c r="A3" s="9" t="s">
        <v>2</v>
      </c>
      <c r="B3" s="10" t="s">
        <v>28</v>
      </c>
      <c r="C3" s="11" t="s">
        <v>0</v>
      </c>
      <c r="D3" s="58" t="s">
        <v>1</v>
      </c>
    </row>
    <row r="4" spans="1:4" x14ac:dyDescent="0.25">
      <c r="A4" s="13" t="s">
        <v>50</v>
      </c>
      <c r="B4" s="26">
        <v>403878.13840000017</v>
      </c>
      <c r="C4" s="57" t="s">
        <v>119</v>
      </c>
      <c r="D4" s="12"/>
    </row>
    <row r="5" spans="1:4" x14ac:dyDescent="0.25">
      <c r="A5" s="62" t="s">
        <v>48</v>
      </c>
      <c r="B5" s="62"/>
      <c r="C5" s="62"/>
      <c r="D5" s="62"/>
    </row>
    <row r="6" spans="1:4" x14ac:dyDescent="0.25">
      <c r="A6" s="13" t="s">
        <v>51</v>
      </c>
      <c r="B6" s="26">
        <v>1315118.79</v>
      </c>
      <c r="C6" s="57" t="s">
        <v>119</v>
      </c>
      <c r="D6" s="12"/>
    </row>
    <row r="7" spans="1:4" x14ac:dyDescent="0.25">
      <c r="A7" s="13" t="s">
        <v>52</v>
      </c>
      <c r="B7" s="26">
        <v>1289025.04</v>
      </c>
      <c r="C7" s="57" t="s">
        <v>119</v>
      </c>
      <c r="D7" s="12"/>
    </row>
    <row r="8" spans="1:4" x14ac:dyDescent="0.25">
      <c r="A8" s="13" t="s">
        <v>53</v>
      </c>
      <c r="B8" s="26">
        <f>B7-B6</f>
        <v>-26093.75</v>
      </c>
      <c r="C8" s="57" t="s">
        <v>119</v>
      </c>
      <c r="D8" s="12"/>
    </row>
    <row r="9" spans="1:4" x14ac:dyDescent="0.25">
      <c r="A9" s="14" t="s">
        <v>9</v>
      </c>
      <c r="B9" s="26">
        <f>B11+B10</f>
        <v>16929.599999999999</v>
      </c>
      <c r="C9" s="57" t="s">
        <v>119</v>
      </c>
      <c r="D9" s="12"/>
    </row>
    <row r="10" spans="1:4" x14ac:dyDescent="0.25">
      <c r="A10" s="15" t="s">
        <v>37</v>
      </c>
      <c r="B10" s="27">
        <v>0</v>
      </c>
      <c r="C10" s="17" t="s">
        <v>119</v>
      </c>
      <c r="D10" s="12"/>
    </row>
    <row r="11" spans="1:4" x14ac:dyDescent="0.25">
      <c r="A11" s="15" t="s">
        <v>10</v>
      </c>
      <c r="B11" s="27">
        <f>660.8*12+750*12</f>
        <v>16929.599999999999</v>
      </c>
      <c r="C11" s="17" t="s">
        <v>119</v>
      </c>
      <c r="D11" s="12"/>
    </row>
    <row r="12" spans="1:4" x14ac:dyDescent="0.25">
      <c r="A12" s="16" t="s">
        <v>54</v>
      </c>
      <c r="B12" s="28">
        <f>B6+B9</f>
        <v>1332048.3900000001</v>
      </c>
      <c r="C12" s="57" t="s">
        <v>119</v>
      </c>
      <c r="D12" s="18"/>
    </row>
    <row r="13" spans="1:4" x14ac:dyDescent="0.25">
      <c r="A13" s="60" t="s">
        <v>11</v>
      </c>
      <c r="B13" s="60"/>
      <c r="C13" s="60"/>
      <c r="D13" s="60"/>
    </row>
    <row r="14" spans="1:4" x14ac:dyDescent="0.25">
      <c r="A14" s="19" t="s">
        <v>12</v>
      </c>
      <c r="B14" s="28">
        <f>B15+B16</f>
        <v>202266.54</v>
      </c>
      <c r="C14" s="57" t="s">
        <v>119</v>
      </c>
      <c r="D14" s="18"/>
    </row>
    <row r="15" spans="1:4" s="20" customFormat="1" x14ac:dyDescent="0.25">
      <c r="A15" s="32" t="s">
        <v>112</v>
      </c>
      <c r="B15" s="33">
        <v>98654.88</v>
      </c>
      <c r="C15" s="34" t="s">
        <v>4</v>
      </c>
      <c r="D15" s="34">
        <v>26238</v>
      </c>
    </row>
    <row r="16" spans="1:4" s="20" customFormat="1" x14ac:dyDescent="0.25">
      <c r="A16" s="32" t="s">
        <v>113</v>
      </c>
      <c r="B16" s="33">
        <v>103611.66</v>
      </c>
      <c r="C16" s="34" t="s">
        <v>4</v>
      </c>
      <c r="D16" s="34">
        <v>26230.799999999999</v>
      </c>
    </row>
    <row r="17" spans="1:4" ht="28.5" x14ac:dyDescent="0.25">
      <c r="A17" s="19" t="s">
        <v>13</v>
      </c>
      <c r="B17" s="28">
        <f>B19+B18</f>
        <v>64419.3</v>
      </c>
      <c r="C17" s="57" t="s">
        <v>119</v>
      </c>
      <c r="D17" s="18"/>
    </row>
    <row r="18" spans="1:4" s="20" customFormat="1" x14ac:dyDescent="0.25">
      <c r="A18" s="32" t="s">
        <v>108</v>
      </c>
      <c r="B18" s="33">
        <v>35390.54</v>
      </c>
      <c r="C18" s="34" t="s">
        <v>4</v>
      </c>
      <c r="D18" s="34">
        <v>22258.2</v>
      </c>
    </row>
    <row r="19" spans="1:4" s="20" customFormat="1" x14ac:dyDescent="0.25">
      <c r="A19" s="32" t="s">
        <v>109</v>
      </c>
      <c r="B19" s="33">
        <v>29028.76</v>
      </c>
      <c r="C19" s="34" t="s">
        <v>4</v>
      </c>
      <c r="D19" s="34">
        <v>17487.2</v>
      </c>
    </row>
    <row r="20" spans="1:4" x14ac:dyDescent="0.25">
      <c r="A20" s="19" t="s">
        <v>14</v>
      </c>
      <c r="B20" s="28">
        <f>B21+B22</f>
        <v>116534</v>
      </c>
      <c r="C20" s="57" t="s">
        <v>119</v>
      </c>
      <c r="D20" s="22"/>
    </row>
    <row r="21" spans="1:4" s="20" customFormat="1" x14ac:dyDescent="0.25">
      <c r="A21" s="32" t="s">
        <v>88</v>
      </c>
      <c r="B21" s="33">
        <v>57207.6</v>
      </c>
      <c r="C21" s="34" t="s">
        <v>15</v>
      </c>
      <c r="D21" s="34">
        <v>1080</v>
      </c>
    </row>
    <row r="22" spans="1:4" s="20" customFormat="1" x14ac:dyDescent="0.25">
      <c r="A22" s="32" t="s">
        <v>89</v>
      </c>
      <c r="B22" s="33">
        <v>59326.400000000001</v>
      </c>
      <c r="C22" s="34" t="s">
        <v>15</v>
      </c>
      <c r="D22" s="34">
        <v>1120</v>
      </c>
    </row>
    <row r="23" spans="1:4" ht="28.5" x14ac:dyDescent="0.25">
      <c r="A23" s="19" t="s">
        <v>16</v>
      </c>
      <c r="B23" s="28">
        <f>SUM(B24:B29)</f>
        <v>29120.140000000003</v>
      </c>
      <c r="C23" s="57" t="s">
        <v>119</v>
      </c>
      <c r="D23" s="18"/>
    </row>
    <row r="24" spans="1:4" s="20" customFormat="1" x14ac:dyDescent="0.25">
      <c r="A24" s="32" t="s">
        <v>90</v>
      </c>
      <c r="B24" s="33">
        <v>2361.42</v>
      </c>
      <c r="C24" s="34" t="s">
        <v>4</v>
      </c>
      <c r="D24" s="34">
        <v>26238</v>
      </c>
    </row>
    <row r="25" spans="1:4" s="20" customFormat="1" x14ac:dyDescent="0.25">
      <c r="A25" s="32" t="s">
        <v>91</v>
      </c>
      <c r="B25" s="33">
        <v>2360.77</v>
      </c>
      <c r="C25" s="34" t="s">
        <v>4</v>
      </c>
      <c r="D25" s="34">
        <v>26230.799999999999</v>
      </c>
    </row>
    <row r="26" spans="1:4" s="20" customFormat="1" x14ac:dyDescent="0.25">
      <c r="A26" s="32" t="s">
        <v>114</v>
      </c>
      <c r="B26" s="33">
        <v>2099.04</v>
      </c>
      <c r="C26" s="34" t="s">
        <v>4</v>
      </c>
      <c r="D26" s="34">
        <v>26238</v>
      </c>
    </row>
    <row r="27" spans="1:4" s="20" customFormat="1" x14ac:dyDescent="0.25">
      <c r="A27" s="32" t="s">
        <v>115</v>
      </c>
      <c r="B27" s="33">
        <v>2360.77</v>
      </c>
      <c r="C27" s="34" t="s">
        <v>4</v>
      </c>
      <c r="D27" s="34">
        <v>26230.799999999999</v>
      </c>
    </row>
    <row r="28" spans="1:4" s="20" customFormat="1" x14ac:dyDescent="0.25">
      <c r="A28" s="32" t="s">
        <v>116</v>
      </c>
      <c r="B28" s="33">
        <v>9970.44</v>
      </c>
      <c r="C28" s="34" t="s">
        <v>4</v>
      </c>
      <c r="D28" s="34">
        <v>26238</v>
      </c>
    </row>
    <row r="29" spans="1:4" s="20" customFormat="1" x14ac:dyDescent="0.25">
      <c r="A29" s="32" t="s">
        <v>117</v>
      </c>
      <c r="B29" s="33">
        <v>9967.7000000000007</v>
      </c>
      <c r="C29" s="34" t="s">
        <v>4</v>
      </c>
      <c r="D29" s="34">
        <v>26230.799999999999</v>
      </c>
    </row>
    <row r="30" spans="1:4" ht="42.75" x14ac:dyDescent="0.25">
      <c r="A30" s="19" t="s">
        <v>17</v>
      </c>
      <c r="B30" s="29">
        <f>SUM(B31:B32)</f>
        <v>2748.4700000000003</v>
      </c>
      <c r="C30" s="57" t="s">
        <v>119</v>
      </c>
      <c r="D30" s="23"/>
    </row>
    <row r="31" spans="1:4" s="20" customFormat="1" x14ac:dyDescent="0.25">
      <c r="A31" s="32" t="s">
        <v>92</v>
      </c>
      <c r="B31" s="33">
        <v>2362.88</v>
      </c>
      <c r="C31" s="34" t="s">
        <v>93</v>
      </c>
      <c r="D31" s="34">
        <v>2</v>
      </c>
    </row>
    <row r="32" spans="1:4" s="20" customFormat="1" x14ac:dyDescent="0.25">
      <c r="A32" s="32" t="s">
        <v>97</v>
      </c>
      <c r="B32" s="33">
        <v>385.59</v>
      </c>
      <c r="C32" s="34" t="s">
        <v>93</v>
      </c>
      <c r="D32" s="34">
        <v>1</v>
      </c>
    </row>
    <row r="33" spans="1:5" ht="42.75" x14ac:dyDescent="0.25">
      <c r="A33" s="19" t="s">
        <v>18</v>
      </c>
      <c r="B33" s="28">
        <f>SUM(B34:B48)</f>
        <v>43992.189999999995</v>
      </c>
      <c r="C33" s="57" t="s">
        <v>119</v>
      </c>
      <c r="D33" s="18"/>
      <c r="E33" s="4" t="s">
        <v>3</v>
      </c>
    </row>
    <row r="34" spans="1:5" s="20" customFormat="1" x14ac:dyDescent="0.25">
      <c r="A34" s="32" t="s">
        <v>29</v>
      </c>
      <c r="B34" s="33">
        <v>1938.12</v>
      </c>
      <c r="C34" s="34" t="s">
        <v>30</v>
      </c>
      <c r="D34" s="34">
        <v>4</v>
      </c>
    </row>
    <row r="35" spans="1:5" s="20" customFormat="1" x14ac:dyDescent="0.25">
      <c r="A35" s="32" t="s">
        <v>31</v>
      </c>
      <c r="B35" s="33">
        <v>1618.72</v>
      </c>
      <c r="C35" s="34" t="s">
        <v>32</v>
      </c>
      <c r="D35" s="34">
        <v>2</v>
      </c>
    </row>
    <row r="36" spans="1:5" s="20" customFormat="1" x14ac:dyDescent="0.25">
      <c r="A36" s="32" t="s">
        <v>94</v>
      </c>
      <c r="B36" s="33">
        <v>232.36</v>
      </c>
      <c r="C36" s="34" t="s">
        <v>93</v>
      </c>
      <c r="D36" s="34">
        <v>1</v>
      </c>
    </row>
    <row r="37" spans="1:5" s="20" customFormat="1" x14ac:dyDescent="0.25">
      <c r="A37" s="32" t="s">
        <v>95</v>
      </c>
      <c r="B37" s="33">
        <v>9745.5</v>
      </c>
      <c r="C37" s="34" t="s">
        <v>96</v>
      </c>
      <c r="D37" s="34">
        <v>1</v>
      </c>
    </row>
    <row r="38" spans="1:5" s="20" customFormat="1" x14ac:dyDescent="0.25">
      <c r="A38" s="32" t="s">
        <v>43</v>
      </c>
      <c r="B38" s="33">
        <v>1964.9</v>
      </c>
      <c r="C38" s="34" t="s">
        <v>5</v>
      </c>
      <c r="D38" s="34">
        <v>7</v>
      </c>
    </row>
    <row r="39" spans="1:5" s="20" customFormat="1" x14ac:dyDescent="0.25">
      <c r="A39" s="32" t="s">
        <v>42</v>
      </c>
      <c r="B39" s="33">
        <v>383.63</v>
      </c>
      <c r="C39" s="34" t="s">
        <v>93</v>
      </c>
      <c r="D39" s="34">
        <v>1</v>
      </c>
    </row>
    <row r="40" spans="1:5" s="20" customFormat="1" x14ac:dyDescent="0.25">
      <c r="A40" s="32" t="s">
        <v>100</v>
      </c>
      <c r="B40" s="33">
        <v>4879.92</v>
      </c>
      <c r="C40" s="34" t="s">
        <v>93</v>
      </c>
      <c r="D40" s="34">
        <v>8</v>
      </c>
    </row>
    <row r="41" spans="1:5" s="20" customFormat="1" x14ac:dyDescent="0.25">
      <c r="A41" s="32" t="s">
        <v>101</v>
      </c>
      <c r="B41" s="33">
        <v>13836.62</v>
      </c>
      <c r="C41" s="34" t="s">
        <v>93</v>
      </c>
      <c r="D41" s="34">
        <v>10</v>
      </c>
    </row>
    <row r="42" spans="1:5" s="20" customFormat="1" x14ac:dyDescent="0.25">
      <c r="A42" s="32" t="s">
        <v>102</v>
      </c>
      <c r="B42" s="33">
        <v>2278</v>
      </c>
      <c r="C42" s="34" t="s">
        <v>93</v>
      </c>
      <c r="D42" s="34">
        <v>2.5</v>
      </c>
    </row>
    <row r="43" spans="1:5" s="20" customFormat="1" x14ac:dyDescent="0.25">
      <c r="A43" s="32" t="s">
        <v>103</v>
      </c>
      <c r="B43" s="33">
        <v>2142.63</v>
      </c>
      <c r="C43" s="34" t="s">
        <v>93</v>
      </c>
      <c r="D43" s="34">
        <v>2.2999999999999998</v>
      </c>
    </row>
    <row r="44" spans="1:5" s="20" customFormat="1" x14ac:dyDescent="0.25">
      <c r="A44" s="32" t="s">
        <v>40</v>
      </c>
      <c r="B44" s="33">
        <v>171.34</v>
      </c>
      <c r="C44" s="34" t="s">
        <v>93</v>
      </c>
      <c r="D44" s="34">
        <v>1</v>
      </c>
    </row>
    <row r="45" spans="1:5" s="20" customFormat="1" x14ac:dyDescent="0.25">
      <c r="A45" s="32" t="s">
        <v>40</v>
      </c>
      <c r="B45" s="33">
        <v>179.6</v>
      </c>
      <c r="C45" s="34" t="s">
        <v>93</v>
      </c>
      <c r="D45" s="34">
        <v>1</v>
      </c>
    </row>
    <row r="46" spans="1:5" s="20" customFormat="1" x14ac:dyDescent="0.25">
      <c r="A46" s="32" t="s">
        <v>33</v>
      </c>
      <c r="B46" s="33">
        <v>270.14</v>
      </c>
      <c r="C46" s="34" t="s">
        <v>34</v>
      </c>
      <c r="D46" s="34">
        <v>1</v>
      </c>
    </row>
    <row r="47" spans="1:5" s="20" customFormat="1" x14ac:dyDescent="0.25">
      <c r="A47" s="32" t="s">
        <v>36</v>
      </c>
      <c r="B47" s="33">
        <v>621.53</v>
      </c>
      <c r="C47" s="34" t="s">
        <v>32</v>
      </c>
      <c r="D47" s="34">
        <v>1</v>
      </c>
    </row>
    <row r="48" spans="1:5" s="20" customFormat="1" x14ac:dyDescent="0.25">
      <c r="A48" s="32" t="s">
        <v>38</v>
      </c>
      <c r="B48" s="33">
        <v>3729.18</v>
      </c>
      <c r="C48" s="34" t="s">
        <v>32</v>
      </c>
      <c r="D48" s="34">
        <v>6</v>
      </c>
    </row>
    <row r="49" spans="1:4" ht="28.5" x14ac:dyDescent="0.25">
      <c r="A49" s="19" t="s">
        <v>19</v>
      </c>
      <c r="B49" s="28">
        <v>0</v>
      </c>
      <c r="C49" s="57" t="s">
        <v>119</v>
      </c>
      <c r="D49" s="18"/>
    </row>
    <row r="50" spans="1:4" ht="28.5" x14ac:dyDescent="0.25">
      <c r="A50" s="19" t="s">
        <v>20</v>
      </c>
      <c r="B50" s="28">
        <v>0</v>
      </c>
      <c r="C50" s="57" t="s">
        <v>119</v>
      </c>
      <c r="D50" s="18"/>
    </row>
    <row r="51" spans="1:4" x14ac:dyDescent="0.25">
      <c r="A51" s="19" t="s">
        <v>21</v>
      </c>
      <c r="B51" s="28">
        <v>0</v>
      </c>
      <c r="C51" s="57" t="s">
        <v>119</v>
      </c>
      <c r="D51" s="18"/>
    </row>
    <row r="52" spans="1:4" ht="28.5" x14ac:dyDescent="0.25">
      <c r="A52" s="19" t="s">
        <v>22</v>
      </c>
      <c r="B52" s="28">
        <f>B53</f>
        <v>1624.55</v>
      </c>
      <c r="C52" s="57" t="s">
        <v>119</v>
      </c>
      <c r="D52" s="18"/>
    </row>
    <row r="53" spans="1:4" s="20" customFormat="1" x14ac:dyDescent="0.25">
      <c r="A53" s="32" t="s">
        <v>39</v>
      </c>
      <c r="B53" s="33">
        <v>1624.55</v>
      </c>
      <c r="C53" s="34" t="s">
        <v>93</v>
      </c>
      <c r="D53" s="34">
        <v>5</v>
      </c>
    </row>
    <row r="54" spans="1:4" ht="28.5" x14ac:dyDescent="0.25">
      <c r="A54" s="19" t="s">
        <v>23</v>
      </c>
      <c r="B54" s="28">
        <f>SUM(B55:B56)</f>
        <v>11543.06</v>
      </c>
      <c r="C54" s="57" t="s">
        <v>119</v>
      </c>
      <c r="D54" s="18"/>
    </row>
    <row r="55" spans="1:4" s="20" customFormat="1" x14ac:dyDescent="0.25">
      <c r="A55" s="32" t="s">
        <v>106</v>
      </c>
      <c r="B55" s="33">
        <v>6033.08</v>
      </c>
      <c r="C55" s="34" t="s">
        <v>4</v>
      </c>
      <c r="D55" s="34">
        <v>26230.799999999999</v>
      </c>
    </row>
    <row r="56" spans="1:4" s="20" customFormat="1" x14ac:dyDescent="0.25">
      <c r="A56" s="32" t="s">
        <v>107</v>
      </c>
      <c r="B56" s="33">
        <v>5509.98</v>
      </c>
      <c r="C56" s="34" t="s">
        <v>4</v>
      </c>
      <c r="D56" s="34">
        <v>26238</v>
      </c>
    </row>
    <row r="57" spans="1:4" ht="28.5" x14ac:dyDescent="0.25">
      <c r="A57" s="19" t="s">
        <v>24</v>
      </c>
      <c r="B57" s="28">
        <f>SUM(B58:B59)</f>
        <v>44598.12</v>
      </c>
      <c r="C57" s="57" t="s">
        <v>119</v>
      </c>
      <c r="D57" s="18"/>
    </row>
    <row r="58" spans="1:4" s="20" customFormat="1" x14ac:dyDescent="0.25">
      <c r="A58" s="32" t="s">
        <v>104</v>
      </c>
      <c r="B58" s="33">
        <v>20990.400000000001</v>
      </c>
      <c r="C58" s="34" t="s">
        <v>4</v>
      </c>
      <c r="D58" s="34">
        <v>26238</v>
      </c>
    </row>
    <row r="59" spans="1:4" s="20" customFormat="1" x14ac:dyDescent="0.25">
      <c r="A59" s="32" t="s">
        <v>105</v>
      </c>
      <c r="B59" s="33">
        <v>23607.72</v>
      </c>
      <c r="C59" s="34" t="s">
        <v>4</v>
      </c>
      <c r="D59" s="34">
        <v>26230.799999999999</v>
      </c>
    </row>
    <row r="60" spans="1:4" ht="28.5" x14ac:dyDescent="0.25">
      <c r="A60" s="19" t="s">
        <v>25</v>
      </c>
      <c r="B60" s="28">
        <v>0</v>
      </c>
      <c r="C60" s="57" t="s">
        <v>119</v>
      </c>
      <c r="D60" s="18"/>
    </row>
    <row r="61" spans="1:4" ht="57" x14ac:dyDescent="0.25">
      <c r="A61" s="19" t="s">
        <v>26</v>
      </c>
      <c r="B61" s="28">
        <f>SUM(B62:B67)</f>
        <v>125255.55000000002</v>
      </c>
      <c r="C61" s="57" t="s">
        <v>119</v>
      </c>
      <c r="D61" s="18"/>
    </row>
    <row r="62" spans="1:4" s="20" customFormat="1" x14ac:dyDescent="0.25">
      <c r="A62" s="32" t="s">
        <v>98</v>
      </c>
      <c r="B62" s="33">
        <v>206.04</v>
      </c>
      <c r="C62" s="34" t="s">
        <v>4</v>
      </c>
      <c r="D62" s="34">
        <v>12119.71</v>
      </c>
    </row>
    <row r="63" spans="1:4" s="20" customFormat="1" x14ac:dyDescent="0.25">
      <c r="A63" s="32" t="s">
        <v>99</v>
      </c>
      <c r="B63" s="33">
        <v>511.91</v>
      </c>
      <c r="C63" s="34" t="s">
        <v>93</v>
      </c>
      <c r="D63" s="34">
        <v>1</v>
      </c>
    </row>
    <row r="64" spans="1:4" s="20" customFormat="1" x14ac:dyDescent="0.25">
      <c r="A64" s="32" t="s">
        <v>110</v>
      </c>
      <c r="B64" s="33">
        <v>59058.720000000001</v>
      </c>
      <c r="C64" s="34" t="s">
        <v>4</v>
      </c>
      <c r="D64" s="34">
        <v>24105.599999999999</v>
      </c>
    </row>
    <row r="65" spans="1:8" s="20" customFormat="1" x14ac:dyDescent="0.25">
      <c r="A65" s="32" t="s">
        <v>111</v>
      </c>
      <c r="B65" s="33">
        <v>64265.46</v>
      </c>
      <c r="C65" s="34" t="s">
        <v>4</v>
      </c>
      <c r="D65" s="34">
        <v>26230.799999999999</v>
      </c>
    </row>
    <row r="66" spans="1:8" s="20" customFormat="1" x14ac:dyDescent="0.25">
      <c r="A66" s="32" t="s">
        <v>41</v>
      </c>
      <c r="B66" s="33">
        <v>606.71</v>
      </c>
      <c r="C66" s="34" t="s">
        <v>93</v>
      </c>
      <c r="D66" s="34">
        <v>1</v>
      </c>
    </row>
    <row r="67" spans="1:8" s="20" customFormat="1" x14ac:dyDescent="0.25">
      <c r="A67" s="32" t="s">
        <v>41</v>
      </c>
      <c r="B67" s="33">
        <v>606.71</v>
      </c>
      <c r="C67" s="34" t="s">
        <v>93</v>
      </c>
      <c r="D67" s="34">
        <v>1</v>
      </c>
    </row>
    <row r="68" spans="1:8" x14ac:dyDescent="0.25">
      <c r="A68" s="19" t="s">
        <v>27</v>
      </c>
      <c r="B68" s="28">
        <f>B69</f>
        <v>6000</v>
      </c>
      <c r="C68" s="57" t="s">
        <v>119</v>
      </c>
      <c r="D68" s="18"/>
    </row>
    <row r="69" spans="1:8" ht="30" x14ac:dyDescent="0.25">
      <c r="A69" s="24" t="s">
        <v>7</v>
      </c>
      <c r="B69" s="30">
        <f>D69*5*12</f>
        <v>6000</v>
      </c>
      <c r="C69" s="25" t="s">
        <v>6</v>
      </c>
      <c r="D69" s="21">
        <v>100</v>
      </c>
    </row>
    <row r="70" spans="1:8" x14ac:dyDescent="0.25">
      <c r="A70" s="16" t="s">
        <v>55</v>
      </c>
      <c r="B70" s="28">
        <f>B14+B17+B20+B23+B30+B33+B49+B50+B51+B52+B54+B57+B60+B61</f>
        <v>642101.92000000004</v>
      </c>
      <c r="C70" s="57" t="s">
        <v>119</v>
      </c>
      <c r="D70" s="18"/>
      <c r="H70" s="1" t="b">
        <f>B70='Работы 2019 '!C44</f>
        <v>1</v>
      </c>
    </row>
    <row r="71" spans="1:8" x14ac:dyDescent="0.25">
      <c r="A71" s="16" t="s">
        <v>56</v>
      </c>
      <c r="B71" s="28">
        <f>B70*1.2+B68</f>
        <v>776522.304</v>
      </c>
      <c r="C71" s="57" t="s">
        <v>119</v>
      </c>
      <c r="D71" s="18"/>
    </row>
    <row r="72" spans="1:8" x14ac:dyDescent="0.25">
      <c r="A72" s="16" t="s">
        <v>57</v>
      </c>
      <c r="B72" s="28">
        <f>B4+B6+B9-B71</f>
        <v>959404.22440000018</v>
      </c>
      <c r="C72" s="57" t="s">
        <v>119</v>
      </c>
      <c r="D72" s="18"/>
    </row>
    <row r="73" spans="1:8" ht="28.5" x14ac:dyDescent="0.25">
      <c r="A73" s="19" t="s">
        <v>58</v>
      </c>
      <c r="B73" s="28">
        <f>B72+B8</f>
        <v>933310.47440000018</v>
      </c>
      <c r="C73" s="57" t="s">
        <v>119</v>
      </c>
      <c r="D73" s="18"/>
    </row>
  </sheetData>
  <sheetProtection sheet="1" objects="1" scenarios="1"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4"/>
  <sheetViews>
    <sheetView workbookViewId="0">
      <pane ySplit="3" topLeftCell="A28" activePane="bottomLeft" state="frozen"/>
      <selection pane="bottomLeft" activeCell="G44" sqref="G44"/>
    </sheetView>
  </sheetViews>
  <sheetFormatPr defaultRowHeight="15" x14ac:dyDescent="0.25"/>
  <cols>
    <col min="1" max="1" width="9.140625" style="41"/>
    <col min="2" max="2" width="74.85546875" customWidth="1"/>
    <col min="3" max="3" width="13" style="46" customWidth="1"/>
    <col min="4" max="4" width="13" style="41" customWidth="1"/>
    <col min="5" max="5" width="13" customWidth="1"/>
  </cols>
  <sheetData>
    <row r="1" spans="1:5" x14ac:dyDescent="0.25">
      <c r="B1" s="35" t="s">
        <v>86</v>
      </c>
      <c r="E1" s="35"/>
    </row>
    <row r="2" spans="1:5" x14ac:dyDescent="0.25">
      <c r="B2" s="35" t="s">
        <v>47</v>
      </c>
      <c r="E2" s="35"/>
    </row>
    <row r="3" spans="1:5" x14ac:dyDescent="0.25">
      <c r="A3" s="39" t="s">
        <v>118</v>
      </c>
      <c r="B3" s="38" t="s">
        <v>46</v>
      </c>
      <c r="C3" s="45" t="s">
        <v>87</v>
      </c>
      <c r="D3" s="38" t="s">
        <v>45</v>
      </c>
      <c r="E3" s="38" t="s">
        <v>44</v>
      </c>
    </row>
    <row r="4" spans="1:5" x14ac:dyDescent="0.25">
      <c r="A4" s="44">
        <v>3</v>
      </c>
      <c r="B4" s="37" t="s">
        <v>88</v>
      </c>
      <c r="C4" s="43">
        <v>57207.6</v>
      </c>
      <c r="D4" s="40" t="s">
        <v>15</v>
      </c>
      <c r="E4" s="47">
        <v>1080</v>
      </c>
    </row>
    <row r="5" spans="1:5" x14ac:dyDescent="0.25">
      <c r="A5" s="44">
        <v>3</v>
      </c>
      <c r="B5" s="37" t="s">
        <v>89</v>
      </c>
      <c r="C5" s="43">
        <v>59326.400000000001</v>
      </c>
      <c r="D5" s="40" t="s">
        <v>15</v>
      </c>
      <c r="E5" s="47">
        <v>1120</v>
      </c>
    </row>
    <row r="6" spans="1:5" x14ac:dyDescent="0.25">
      <c r="A6" s="44">
        <v>6</v>
      </c>
      <c r="B6" s="37" t="s">
        <v>29</v>
      </c>
      <c r="C6" s="43">
        <v>1938.12</v>
      </c>
      <c r="D6" s="40" t="s">
        <v>30</v>
      </c>
      <c r="E6" s="47">
        <v>4</v>
      </c>
    </row>
    <row r="7" spans="1:5" x14ac:dyDescent="0.25">
      <c r="A7" s="44">
        <v>4</v>
      </c>
      <c r="B7" s="37" t="s">
        <v>90</v>
      </c>
      <c r="C7" s="43">
        <v>2361.42</v>
      </c>
      <c r="D7" s="40" t="s">
        <v>4</v>
      </c>
      <c r="E7" s="47">
        <v>26238</v>
      </c>
    </row>
    <row r="8" spans="1:5" x14ac:dyDescent="0.25">
      <c r="A8" s="44">
        <v>4</v>
      </c>
      <c r="B8" s="37" t="s">
        <v>91</v>
      </c>
      <c r="C8" s="43">
        <v>2360.77</v>
      </c>
      <c r="D8" s="40" t="s">
        <v>4</v>
      </c>
      <c r="E8" s="47">
        <v>26230.799999999999</v>
      </c>
    </row>
    <row r="9" spans="1:5" x14ac:dyDescent="0.25">
      <c r="A9" s="44">
        <v>6</v>
      </c>
      <c r="B9" s="37" t="s">
        <v>31</v>
      </c>
      <c r="C9" s="43">
        <v>1618.72</v>
      </c>
      <c r="D9" s="40" t="s">
        <v>32</v>
      </c>
      <c r="E9" s="47">
        <v>2</v>
      </c>
    </row>
    <row r="10" spans="1:5" x14ac:dyDescent="0.25">
      <c r="A10" s="44">
        <v>5</v>
      </c>
      <c r="B10" s="37" t="s">
        <v>92</v>
      </c>
      <c r="C10" s="43">
        <v>2362.88</v>
      </c>
      <c r="D10" s="40" t="s">
        <v>93</v>
      </c>
      <c r="E10" s="47">
        <v>2</v>
      </c>
    </row>
    <row r="11" spans="1:5" x14ac:dyDescent="0.25">
      <c r="A11" s="44">
        <v>6</v>
      </c>
      <c r="B11" s="37" t="s">
        <v>94</v>
      </c>
      <c r="C11" s="43">
        <v>232.36</v>
      </c>
      <c r="D11" s="40" t="s">
        <v>93</v>
      </c>
      <c r="E11" s="47">
        <v>1</v>
      </c>
    </row>
    <row r="12" spans="1:5" x14ac:dyDescent="0.25">
      <c r="A12" s="44">
        <v>6</v>
      </c>
      <c r="B12" s="37" t="s">
        <v>95</v>
      </c>
      <c r="C12" s="43">
        <v>9745.5</v>
      </c>
      <c r="D12" s="40" t="s">
        <v>96</v>
      </c>
      <c r="E12" s="47">
        <v>1</v>
      </c>
    </row>
    <row r="13" spans="1:5" x14ac:dyDescent="0.25">
      <c r="A13" s="44">
        <v>5</v>
      </c>
      <c r="B13" s="37" t="s">
        <v>97</v>
      </c>
      <c r="C13" s="43">
        <v>385.59</v>
      </c>
      <c r="D13" s="40" t="s">
        <v>93</v>
      </c>
      <c r="E13" s="47">
        <v>1</v>
      </c>
    </row>
    <row r="14" spans="1:5" x14ac:dyDescent="0.25">
      <c r="A14" s="44">
        <v>14</v>
      </c>
      <c r="B14" s="37" t="s">
        <v>98</v>
      </c>
      <c r="C14" s="43">
        <v>206.04</v>
      </c>
      <c r="D14" s="40" t="s">
        <v>4</v>
      </c>
      <c r="E14" s="47">
        <v>12119.71</v>
      </c>
    </row>
    <row r="15" spans="1:5" x14ac:dyDescent="0.25">
      <c r="A15" s="44">
        <v>6</v>
      </c>
      <c r="B15" s="37" t="s">
        <v>43</v>
      </c>
      <c r="C15" s="43">
        <v>1964.9</v>
      </c>
      <c r="D15" s="40" t="s">
        <v>5</v>
      </c>
      <c r="E15" s="47">
        <v>7</v>
      </c>
    </row>
    <row r="16" spans="1:5" x14ac:dyDescent="0.25">
      <c r="A16" s="44">
        <v>6</v>
      </c>
      <c r="B16" s="37" t="s">
        <v>42</v>
      </c>
      <c r="C16" s="43">
        <v>383.63</v>
      </c>
      <c r="D16" s="40" t="s">
        <v>93</v>
      </c>
      <c r="E16" s="47">
        <v>1</v>
      </c>
    </row>
    <row r="17" spans="1:5" x14ac:dyDescent="0.25">
      <c r="A17" s="44">
        <v>14</v>
      </c>
      <c r="B17" s="37" t="s">
        <v>99</v>
      </c>
      <c r="C17" s="43">
        <v>511.91</v>
      </c>
      <c r="D17" s="40" t="s">
        <v>93</v>
      </c>
      <c r="E17" s="47">
        <v>1</v>
      </c>
    </row>
    <row r="18" spans="1:5" x14ac:dyDescent="0.25">
      <c r="A18" s="44">
        <v>6</v>
      </c>
      <c r="B18" s="37" t="s">
        <v>100</v>
      </c>
      <c r="C18" s="43">
        <v>4879.92</v>
      </c>
      <c r="D18" s="40" t="s">
        <v>93</v>
      </c>
      <c r="E18" s="47">
        <v>8</v>
      </c>
    </row>
    <row r="19" spans="1:5" x14ac:dyDescent="0.25">
      <c r="A19" s="44">
        <v>6</v>
      </c>
      <c r="B19" s="37" t="s">
        <v>101</v>
      </c>
      <c r="C19" s="43">
        <v>13836.62</v>
      </c>
      <c r="D19" s="40" t="s">
        <v>93</v>
      </c>
      <c r="E19" s="47">
        <v>10</v>
      </c>
    </row>
    <row r="20" spans="1:5" x14ac:dyDescent="0.25">
      <c r="A20" s="44">
        <v>6</v>
      </c>
      <c r="B20" s="37" t="s">
        <v>102</v>
      </c>
      <c r="C20" s="43">
        <v>2278</v>
      </c>
      <c r="D20" s="40" t="s">
        <v>93</v>
      </c>
      <c r="E20" s="47">
        <v>2.5</v>
      </c>
    </row>
    <row r="21" spans="1:5" x14ac:dyDescent="0.25">
      <c r="A21" s="44">
        <v>6</v>
      </c>
      <c r="B21" s="37" t="s">
        <v>103</v>
      </c>
      <c r="C21" s="43">
        <v>2142.63</v>
      </c>
      <c r="D21" s="40" t="s">
        <v>93</v>
      </c>
      <c r="E21" s="47">
        <v>2.2999999999999998</v>
      </c>
    </row>
    <row r="22" spans="1:5" x14ac:dyDescent="0.25">
      <c r="A22" s="44">
        <v>12</v>
      </c>
      <c r="B22" s="37" t="s">
        <v>104</v>
      </c>
      <c r="C22" s="43">
        <v>20990.400000000001</v>
      </c>
      <c r="D22" s="40" t="s">
        <v>4</v>
      </c>
      <c r="E22" s="47">
        <v>26238</v>
      </c>
    </row>
    <row r="23" spans="1:5" x14ac:dyDescent="0.25">
      <c r="A23" s="44">
        <v>12</v>
      </c>
      <c r="B23" s="37" t="s">
        <v>105</v>
      </c>
      <c r="C23" s="43">
        <v>23607.72</v>
      </c>
      <c r="D23" s="40" t="s">
        <v>4</v>
      </c>
      <c r="E23" s="47">
        <v>26230.799999999999</v>
      </c>
    </row>
    <row r="24" spans="1:5" x14ac:dyDescent="0.25">
      <c r="A24" s="44">
        <v>11</v>
      </c>
      <c r="B24" s="37" t="s">
        <v>106</v>
      </c>
      <c r="C24" s="43">
        <v>6033.08</v>
      </c>
      <c r="D24" s="40" t="s">
        <v>4</v>
      </c>
      <c r="E24" s="47">
        <v>26230.799999999999</v>
      </c>
    </row>
    <row r="25" spans="1:5" x14ac:dyDescent="0.25">
      <c r="A25" s="44">
        <v>11</v>
      </c>
      <c r="B25" s="37" t="s">
        <v>107</v>
      </c>
      <c r="C25" s="43">
        <v>5509.98</v>
      </c>
      <c r="D25" s="40" t="s">
        <v>4</v>
      </c>
      <c r="E25" s="47">
        <v>26238</v>
      </c>
    </row>
    <row r="26" spans="1:5" x14ac:dyDescent="0.25">
      <c r="A26" s="44">
        <v>2</v>
      </c>
      <c r="B26" s="37" t="s">
        <v>108</v>
      </c>
      <c r="C26" s="43">
        <v>35390.54</v>
      </c>
      <c r="D26" s="40" t="s">
        <v>4</v>
      </c>
      <c r="E26" s="47">
        <v>22258.2</v>
      </c>
    </row>
    <row r="27" spans="1:5" x14ac:dyDescent="0.25">
      <c r="A27" s="44">
        <v>2</v>
      </c>
      <c r="B27" s="37" t="s">
        <v>109</v>
      </c>
      <c r="C27" s="43">
        <v>29028.76</v>
      </c>
      <c r="D27" s="40" t="s">
        <v>4</v>
      </c>
      <c r="E27" s="47">
        <v>17487.2</v>
      </c>
    </row>
    <row r="28" spans="1:5" x14ac:dyDescent="0.25">
      <c r="A28" s="44">
        <v>14</v>
      </c>
      <c r="B28" s="37" t="s">
        <v>110</v>
      </c>
      <c r="C28" s="43">
        <v>59058.720000000001</v>
      </c>
      <c r="D28" s="40" t="s">
        <v>4</v>
      </c>
      <c r="E28" s="47">
        <v>24105.599999999999</v>
      </c>
    </row>
    <row r="29" spans="1:5" x14ac:dyDescent="0.25">
      <c r="A29" s="44">
        <v>14</v>
      </c>
      <c r="B29" s="37" t="s">
        <v>111</v>
      </c>
      <c r="C29" s="43">
        <v>64265.46</v>
      </c>
      <c r="D29" s="40" t="s">
        <v>4</v>
      </c>
      <c r="E29" s="47">
        <v>26230.799999999999</v>
      </c>
    </row>
    <row r="30" spans="1:5" x14ac:dyDescent="0.25">
      <c r="A30" s="44">
        <v>1</v>
      </c>
      <c r="B30" s="37" t="s">
        <v>112</v>
      </c>
      <c r="C30" s="43">
        <v>98654.88</v>
      </c>
      <c r="D30" s="40" t="s">
        <v>4</v>
      </c>
      <c r="E30" s="47">
        <v>26238</v>
      </c>
    </row>
    <row r="31" spans="1:5" x14ac:dyDescent="0.25">
      <c r="A31" s="44">
        <v>1</v>
      </c>
      <c r="B31" s="37" t="s">
        <v>113</v>
      </c>
      <c r="C31" s="43">
        <v>103611.66</v>
      </c>
      <c r="D31" s="40" t="s">
        <v>4</v>
      </c>
      <c r="E31" s="47">
        <v>26230.799999999999</v>
      </c>
    </row>
    <row r="32" spans="1:5" x14ac:dyDescent="0.25">
      <c r="A32" s="44">
        <v>14</v>
      </c>
      <c r="B32" s="37" t="s">
        <v>41</v>
      </c>
      <c r="C32" s="43">
        <v>606.71</v>
      </c>
      <c r="D32" s="40" t="s">
        <v>93</v>
      </c>
      <c r="E32" s="47">
        <v>1</v>
      </c>
    </row>
    <row r="33" spans="1:5" x14ac:dyDescent="0.25">
      <c r="A33" s="44">
        <v>14</v>
      </c>
      <c r="B33" s="37" t="s">
        <v>41</v>
      </c>
      <c r="C33" s="43">
        <v>606.71</v>
      </c>
      <c r="D33" s="40" t="s">
        <v>93</v>
      </c>
      <c r="E33" s="47">
        <v>1</v>
      </c>
    </row>
    <row r="34" spans="1:5" x14ac:dyDescent="0.25">
      <c r="A34" s="44">
        <v>6</v>
      </c>
      <c r="B34" s="37" t="s">
        <v>40</v>
      </c>
      <c r="C34" s="43">
        <v>171.34</v>
      </c>
      <c r="D34" s="40" t="s">
        <v>93</v>
      </c>
      <c r="E34" s="47">
        <v>1</v>
      </c>
    </row>
    <row r="35" spans="1:5" x14ac:dyDescent="0.25">
      <c r="A35" s="44">
        <v>6</v>
      </c>
      <c r="B35" s="37" t="s">
        <v>40</v>
      </c>
      <c r="C35" s="43">
        <v>179.6</v>
      </c>
      <c r="D35" s="40" t="s">
        <v>93</v>
      </c>
      <c r="E35" s="47">
        <v>1</v>
      </c>
    </row>
    <row r="36" spans="1:5" x14ac:dyDescent="0.25">
      <c r="A36" s="44">
        <v>10</v>
      </c>
      <c r="B36" s="37" t="s">
        <v>39</v>
      </c>
      <c r="C36" s="43">
        <v>1624.55</v>
      </c>
      <c r="D36" s="40" t="s">
        <v>93</v>
      </c>
      <c r="E36" s="47">
        <v>5</v>
      </c>
    </row>
    <row r="37" spans="1:5" x14ac:dyDescent="0.25">
      <c r="A37" s="44">
        <v>4</v>
      </c>
      <c r="B37" s="37" t="s">
        <v>114</v>
      </c>
      <c r="C37" s="43">
        <v>2099.04</v>
      </c>
      <c r="D37" s="40" t="s">
        <v>4</v>
      </c>
      <c r="E37" s="47">
        <v>26238</v>
      </c>
    </row>
    <row r="38" spans="1:5" x14ac:dyDescent="0.25">
      <c r="A38" s="44">
        <v>4</v>
      </c>
      <c r="B38" s="37" t="s">
        <v>115</v>
      </c>
      <c r="C38" s="43">
        <v>2360.77</v>
      </c>
      <c r="D38" s="40" t="s">
        <v>4</v>
      </c>
      <c r="E38" s="47">
        <v>26230.799999999999</v>
      </c>
    </row>
    <row r="39" spans="1:5" x14ac:dyDescent="0.25">
      <c r="A39" s="44">
        <v>4</v>
      </c>
      <c r="B39" s="37" t="s">
        <v>116</v>
      </c>
      <c r="C39" s="43">
        <v>9970.44</v>
      </c>
      <c r="D39" s="40" t="s">
        <v>4</v>
      </c>
      <c r="E39" s="47">
        <v>26238</v>
      </c>
    </row>
    <row r="40" spans="1:5" x14ac:dyDescent="0.25">
      <c r="A40" s="44">
        <v>4</v>
      </c>
      <c r="B40" s="37" t="s">
        <v>117</v>
      </c>
      <c r="C40" s="43">
        <v>9967.7000000000007</v>
      </c>
      <c r="D40" s="40" t="s">
        <v>4</v>
      </c>
      <c r="E40" s="47">
        <v>26230.799999999999</v>
      </c>
    </row>
    <row r="41" spans="1:5" x14ac:dyDescent="0.25">
      <c r="A41" s="44">
        <v>6</v>
      </c>
      <c r="B41" s="37" t="s">
        <v>33</v>
      </c>
      <c r="C41" s="43">
        <v>270.14</v>
      </c>
      <c r="D41" s="40" t="s">
        <v>34</v>
      </c>
      <c r="E41" s="47">
        <v>1</v>
      </c>
    </row>
    <row r="42" spans="1:5" x14ac:dyDescent="0.25">
      <c r="A42" s="44">
        <v>6</v>
      </c>
      <c r="B42" s="37" t="s">
        <v>36</v>
      </c>
      <c r="C42" s="43">
        <v>621.53</v>
      </c>
      <c r="D42" s="40" t="s">
        <v>32</v>
      </c>
      <c r="E42" s="47">
        <v>1</v>
      </c>
    </row>
    <row r="43" spans="1:5" x14ac:dyDescent="0.25">
      <c r="A43" s="44">
        <v>6</v>
      </c>
      <c r="B43" s="37" t="s">
        <v>38</v>
      </c>
      <c r="C43" s="43">
        <v>3729.18</v>
      </c>
      <c r="D43" s="40" t="s">
        <v>32</v>
      </c>
      <c r="E43" s="47">
        <v>6</v>
      </c>
    </row>
    <row r="44" spans="1:5" x14ac:dyDescent="0.25">
      <c r="A44" s="44"/>
      <c r="B44" s="37"/>
      <c r="C44" s="42">
        <v>642101.92000000004</v>
      </c>
      <c r="D44" s="40"/>
      <c r="E44" s="47"/>
    </row>
  </sheetData>
  <autoFilter ref="A3:E4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9" sqref="D29"/>
    </sheetView>
  </sheetViews>
  <sheetFormatPr defaultRowHeight="15" x14ac:dyDescent="0.25"/>
  <cols>
    <col min="2" max="3" width="18.42578125" customWidth="1"/>
    <col min="4" max="5" width="16.28515625" customWidth="1"/>
    <col min="6" max="8" width="13.28515625" customWidth="1"/>
  </cols>
  <sheetData>
    <row r="1" spans="1:8" ht="16.5" x14ac:dyDescent="0.25">
      <c r="A1" s="68" t="s">
        <v>59</v>
      </c>
      <c r="B1" s="68"/>
      <c r="C1" s="68"/>
      <c r="D1" s="68"/>
      <c r="E1" s="68"/>
      <c r="F1" s="68"/>
      <c r="G1" s="68"/>
      <c r="H1" s="68"/>
    </row>
    <row r="2" spans="1:8" x14ac:dyDescent="0.25">
      <c r="A2" s="48"/>
      <c r="B2" s="48"/>
      <c r="C2" s="48"/>
      <c r="D2" s="48"/>
      <c r="E2" s="48"/>
      <c r="F2" s="48"/>
      <c r="G2" s="48"/>
      <c r="H2" s="48"/>
    </row>
    <row r="3" spans="1:8" s="36" customFormat="1" ht="25.5" x14ac:dyDescent="0.25">
      <c r="A3" s="54" t="s">
        <v>60</v>
      </c>
      <c r="B3" s="65" t="s">
        <v>61</v>
      </c>
      <c r="C3" s="67"/>
      <c r="D3" s="54" t="s">
        <v>62</v>
      </c>
      <c r="E3" s="54" t="s">
        <v>63</v>
      </c>
      <c r="F3" s="54" t="s">
        <v>64</v>
      </c>
      <c r="G3" s="54" t="s">
        <v>65</v>
      </c>
      <c r="H3" s="54" t="s">
        <v>66</v>
      </c>
    </row>
    <row r="4" spans="1:8" x14ac:dyDescent="0.25">
      <c r="A4" s="50" t="s">
        <v>67</v>
      </c>
      <c r="B4" s="51" t="s">
        <v>68</v>
      </c>
      <c r="C4" s="69" t="s">
        <v>69</v>
      </c>
      <c r="D4" s="69"/>
      <c r="E4" s="69"/>
      <c r="F4" s="69"/>
      <c r="G4" s="69"/>
      <c r="H4" s="70"/>
    </row>
    <row r="5" spans="1:8" x14ac:dyDescent="0.25">
      <c r="A5" s="49" t="s">
        <v>70</v>
      </c>
      <c r="B5" s="63" t="s">
        <v>71</v>
      </c>
      <c r="C5" s="64"/>
      <c r="D5" s="52">
        <v>106582.81</v>
      </c>
      <c r="E5" s="52">
        <v>79513.59</v>
      </c>
      <c r="F5" s="53">
        <v>74.599999999999994</v>
      </c>
      <c r="G5" s="54" t="s">
        <v>72</v>
      </c>
      <c r="H5" s="54" t="s">
        <v>73</v>
      </c>
    </row>
    <row r="6" spans="1:8" x14ac:dyDescent="0.25">
      <c r="A6" s="49" t="s">
        <v>70</v>
      </c>
      <c r="B6" s="63" t="s">
        <v>71</v>
      </c>
      <c r="C6" s="64"/>
      <c r="D6" s="52">
        <v>107160.64</v>
      </c>
      <c r="E6" s="52">
        <v>94604.5</v>
      </c>
      <c r="F6" s="53">
        <v>88.28</v>
      </c>
      <c r="G6" s="54" t="s">
        <v>74</v>
      </c>
      <c r="H6" s="54" t="s">
        <v>73</v>
      </c>
    </row>
    <row r="7" spans="1:8" x14ac:dyDescent="0.25">
      <c r="A7" s="49" t="s">
        <v>70</v>
      </c>
      <c r="B7" s="63" t="s">
        <v>71</v>
      </c>
      <c r="C7" s="64"/>
      <c r="D7" s="52">
        <v>110743</v>
      </c>
      <c r="E7" s="52">
        <v>112213.19</v>
      </c>
      <c r="F7" s="53">
        <v>101.33</v>
      </c>
      <c r="G7" s="54" t="s">
        <v>75</v>
      </c>
      <c r="H7" s="54" t="s">
        <v>73</v>
      </c>
    </row>
    <row r="8" spans="1:8" x14ac:dyDescent="0.25">
      <c r="A8" s="49" t="s">
        <v>70</v>
      </c>
      <c r="B8" s="63" t="s">
        <v>71</v>
      </c>
      <c r="C8" s="64"/>
      <c r="D8" s="52">
        <v>106439.83</v>
      </c>
      <c r="E8" s="52">
        <v>116854.39999999999</v>
      </c>
      <c r="F8" s="53">
        <v>109.78</v>
      </c>
      <c r="G8" s="54" t="s">
        <v>76</v>
      </c>
      <c r="H8" s="54" t="s">
        <v>73</v>
      </c>
    </row>
    <row r="9" spans="1:8" x14ac:dyDescent="0.25">
      <c r="A9" s="49" t="s">
        <v>70</v>
      </c>
      <c r="B9" s="63" t="s">
        <v>71</v>
      </c>
      <c r="C9" s="64"/>
      <c r="D9" s="52">
        <v>106580.47</v>
      </c>
      <c r="E9" s="52">
        <v>89087.58</v>
      </c>
      <c r="F9" s="53">
        <v>83.59</v>
      </c>
      <c r="G9" s="54" t="s">
        <v>77</v>
      </c>
      <c r="H9" s="54" t="s">
        <v>73</v>
      </c>
    </row>
    <row r="10" spans="1:8" x14ac:dyDescent="0.25">
      <c r="A10" s="49" t="s">
        <v>70</v>
      </c>
      <c r="B10" s="63" t="s">
        <v>71</v>
      </c>
      <c r="C10" s="64"/>
      <c r="D10" s="52">
        <v>106067.24</v>
      </c>
      <c r="E10" s="52">
        <v>103553.49</v>
      </c>
      <c r="F10" s="53">
        <v>97.63</v>
      </c>
      <c r="G10" s="54" t="s">
        <v>78</v>
      </c>
      <c r="H10" s="54" t="s">
        <v>73</v>
      </c>
    </row>
    <row r="11" spans="1:8" x14ac:dyDescent="0.25">
      <c r="A11" s="49" t="s">
        <v>70</v>
      </c>
      <c r="B11" s="63" t="s">
        <v>71</v>
      </c>
      <c r="C11" s="64"/>
      <c r="D11" s="52">
        <v>111247.1</v>
      </c>
      <c r="E11" s="52">
        <v>100963.02</v>
      </c>
      <c r="F11" s="53">
        <v>90.76</v>
      </c>
      <c r="G11" s="54" t="s">
        <v>79</v>
      </c>
      <c r="H11" s="54" t="s">
        <v>73</v>
      </c>
    </row>
    <row r="12" spans="1:8" x14ac:dyDescent="0.25">
      <c r="A12" s="49" t="s">
        <v>70</v>
      </c>
      <c r="B12" s="63" t="s">
        <v>71</v>
      </c>
      <c r="C12" s="64"/>
      <c r="D12" s="52">
        <v>109912.13</v>
      </c>
      <c r="E12" s="52">
        <v>109342.39999999999</v>
      </c>
      <c r="F12" s="53">
        <v>99.48</v>
      </c>
      <c r="G12" s="54" t="s">
        <v>80</v>
      </c>
      <c r="H12" s="54" t="s">
        <v>73</v>
      </c>
    </row>
    <row r="13" spans="1:8" x14ac:dyDescent="0.25">
      <c r="A13" s="49" t="s">
        <v>70</v>
      </c>
      <c r="B13" s="63" t="s">
        <v>71</v>
      </c>
      <c r="C13" s="64"/>
      <c r="D13" s="52">
        <v>111633.7</v>
      </c>
      <c r="E13" s="52">
        <v>94417.8</v>
      </c>
      <c r="F13" s="53">
        <v>84.58</v>
      </c>
      <c r="G13" s="54" t="s">
        <v>81</v>
      </c>
      <c r="H13" s="54" t="s">
        <v>73</v>
      </c>
    </row>
    <row r="14" spans="1:8" x14ac:dyDescent="0.25">
      <c r="A14" s="49" t="s">
        <v>70</v>
      </c>
      <c r="B14" s="63" t="s">
        <v>71</v>
      </c>
      <c r="C14" s="64"/>
      <c r="D14" s="52">
        <v>114784.4</v>
      </c>
      <c r="E14" s="52">
        <v>149807.23000000001</v>
      </c>
      <c r="F14" s="53">
        <v>130.51</v>
      </c>
      <c r="G14" s="54" t="s">
        <v>82</v>
      </c>
      <c r="H14" s="54" t="s">
        <v>73</v>
      </c>
    </row>
    <row r="15" spans="1:8" x14ac:dyDescent="0.25">
      <c r="A15" s="49" t="s">
        <v>70</v>
      </c>
      <c r="B15" s="63" t="s">
        <v>71</v>
      </c>
      <c r="C15" s="64"/>
      <c r="D15" s="52">
        <v>112338.95</v>
      </c>
      <c r="E15" s="52">
        <v>103506.84</v>
      </c>
      <c r="F15" s="53">
        <v>92.14</v>
      </c>
      <c r="G15" s="54" t="s">
        <v>83</v>
      </c>
      <c r="H15" s="54" t="s">
        <v>73</v>
      </c>
    </row>
    <row r="16" spans="1:8" x14ac:dyDescent="0.25">
      <c r="A16" s="49" t="s">
        <v>70</v>
      </c>
      <c r="B16" s="63" t="s">
        <v>71</v>
      </c>
      <c r="C16" s="64"/>
      <c r="D16" s="52">
        <v>111628.52</v>
      </c>
      <c r="E16" s="52">
        <v>135161</v>
      </c>
      <c r="F16" s="53">
        <v>121.08</v>
      </c>
      <c r="G16" s="54" t="s">
        <v>84</v>
      </c>
      <c r="H16" s="54" t="s">
        <v>73</v>
      </c>
    </row>
    <row r="17" spans="1:8" x14ac:dyDescent="0.25">
      <c r="A17" s="65" t="s">
        <v>85</v>
      </c>
      <c r="B17" s="66"/>
      <c r="C17" s="67"/>
      <c r="D17" s="55">
        <v>1315118.79</v>
      </c>
      <c r="E17" s="55">
        <v>1289025.04</v>
      </c>
      <c r="F17" s="56">
        <v>98.02</v>
      </c>
      <c r="G17" s="54" t="s">
        <v>67</v>
      </c>
      <c r="H17" s="54" t="s">
        <v>67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11</vt:lpstr>
      <vt:lpstr>Работы 2019 </vt:lpstr>
      <vt:lpstr>Справка</vt:lpstr>
      <vt:lpstr>'Гагарина, д. 11'!Область_печати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2018-03-02T01:19:08Z</cp:lastPrinted>
  <dcterms:created xsi:type="dcterms:W3CDTF">2016-03-18T02:51:51Z</dcterms:created>
  <dcterms:modified xsi:type="dcterms:W3CDTF">2020-03-18T03:41:00Z</dcterms:modified>
</cp:coreProperties>
</file>