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Украинский бульвар, д. 28" sheetId="1" r:id="rId1"/>
  </sheets>
  <definedNames>
    <definedName name="_xlnm.Print_Area" localSheetId="0">'Украинский бульвар, д. 28'!$A$1:$D$82</definedName>
  </definedNames>
  <calcPr calcId="125725"/>
</workbook>
</file>

<file path=xl/calcChain.xml><?xml version="1.0" encoding="utf-8"?>
<calcChain xmlns="http://schemas.openxmlformats.org/spreadsheetml/2006/main">
  <c r="B11" i="1"/>
  <c r="B21"/>
  <c r="B28"/>
  <c r="B37"/>
  <c r="B72"/>
  <c r="B13" l="1"/>
  <c r="B16"/>
  <c r="B19"/>
  <c r="B65"/>
  <c r="B68"/>
  <c r="B63"/>
  <c r="B8"/>
  <c r="B10"/>
  <c r="B80" l="1"/>
  <c r="B9"/>
  <c r="B79" l="1"/>
  <c r="B78" s="1"/>
  <c r="B81" s="1"/>
  <c r="B82" s="1"/>
</calcChain>
</file>

<file path=xl/sharedStrings.xml><?xml version="1.0" encoding="utf-8"?>
<sst xmlns="http://schemas.openxmlformats.org/spreadsheetml/2006/main" count="161" uniqueCount="96">
  <si>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</si>
  <si>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</si>
  <si>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</si>
  <si>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</si>
  <si>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</si>
  <si>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</si>
  <si>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</si>
  <si>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</si>
  <si>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</si>
  <si>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</si>
  <si>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</si>
  <si>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</si>
  <si>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</si>
  <si>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</si>
  <si>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</si>
  <si>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</si>
  <si>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</si>
  <si>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</si>
  <si>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</si>
  <si>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</si>
  <si>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</si>
  <si>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</si>
  <si>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</si>
  <si>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</si>
  <si>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</si>
  <si>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</si>
  <si>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</si>
  <si>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</si>
  <si>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1 стояк</t>
  </si>
  <si>
    <t>Адрес: Украинский бульвар, д. 28</t>
  </si>
  <si>
    <t>Доходы по дому:</t>
  </si>
  <si>
    <t>Выезд а/машины по заявке</t>
  </si>
  <si>
    <t>выезд</t>
  </si>
  <si>
    <t>шт.</t>
  </si>
  <si>
    <t>1 дом</t>
  </si>
  <si>
    <t>Смена труб канализации д.100</t>
  </si>
  <si>
    <t>руб.</t>
  </si>
  <si>
    <t>Осмотр подвала</t>
  </si>
  <si>
    <t>Отключение отопления</t>
  </si>
  <si>
    <t>Очистка канализационной сети</t>
  </si>
  <si>
    <t>Ремонт вентелей до 32 д.</t>
  </si>
  <si>
    <t>Сброс воздуха со стояков отопления с использованием а/м газель</t>
  </si>
  <si>
    <t>очистка подвала Украинский бульвар, 28</t>
  </si>
  <si>
    <t>дом</t>
  </si>
  <si>
    <t>период: 01.01.2021-31.12.2021</t>
  </si>
  <si>
    <t xml:space="preserve">Начальное сальдо на 01.01.2021 г. 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</si>
  <si>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</si>
  <si>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</si>
  <si>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</si>
  <si>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</si>
  <si>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Всего расходов по дому за 2021 г.</t>
  </si>
  <si>
    <t>Всего расходов по дому с НДС за 2021 г.</t>
  </si>
  <si>
    <t>Конечное сальдо по дому на 31.12.2021 г.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</si>
  <si>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</si>
  <si>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</si>
  <si>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</si>
  <si>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</si>
  <si>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</si>
  <si>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</si>
  <si>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Тех.обслуживание ГО К=0,6;0,8;0,85;0,9;1 (1,2 кв. 2021 г.)</t>
  </si>
  <si>
    <t>Тех.обслуживание ГО К=0,6;0,8;0,85;0,9;1 (3,4 кв. 2021 г.)</t>
  </si>
  <si>
    <t>Содержание ДРС 1,2 кв. 2021 г. коэф.0,8;0,85;0,9;1</t>
  </si>
  <si>
    <t>Содержание ДРС 3,4 кв. 2021 г. коэф.0,8;0,85;0,9;1</t>
  </si>
  <si>
    <t>Уборка МОП 1,2 кв. 2021 г. К=0,8</t>
  </si>
  <si>
    <t>Уборка МОП 3,4 кв. 2021 г. К=0,8</t>
  </si>
  <si>
    <t>Управление жилым фондом 1,2 кв. 2021г. К=0,6;0,8;0,85;0,9;1</t>
  </si>
  <si>
    <t>Управление жилым фондом 3,4 кв. 2021г. К=0,6;0,8;0,85;0,9;1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</si>
  <si>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</si>
  <si>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</si>
  <si>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Уборка придомовой территории 1,2 кв. 2021 г. К=0,6;0,8</t>
  </si>
  <si>
    <t>Уборка придомовой территории 3,4 кв. 2021 г. К=0,6;0,8</t>
  </si>
  <si>
    <t>Вывод трубопровода горячего водоснабжения в подъезд</t>
  </si>
  <si>
    <t>Закрытие задвижек,отк-е сбросников перед опр-кой,от-е задвиж после опр</t>
  </si>
  <si>
    <t>Закрытие/открытие стояков водоснабжения с использованием  а/м газель</t>
  </si>
  <si>
    <t>Обогрев стояка</t>
  </si>
  <si>
    <t>Ремонт КНС</t>
  </si>
  <si>
    <t>1 кв.</t>
  </si>
  <si>
    <t>Сброс воздуха со стояков отопления с использованием а/м ИЖ</t>
  </si>
  <si>
    <t>Смена вентиля д.20 на внутридомовых трубопроводах водоснабжения</t>
  </si>
  <si>
    <t>Смена резьб всех диаметров с использованием сварки</t>
  </si>
  <si>
    <t>Смена труб отопления д. 20 (со сваркой)</t>
  </si>
  <si>
    <t>Частичная смена труб водоотведения д.50 на трубы PP RC д. 50</t>
  </si>
  <si>
    <t>Частичная теплоизоляция труб отопления</t>
  </si>
  <si>
    <t>Чистка водоподогревателя 2021 г. (подр. орг.)</t>
  </si>
  <si>
    <t>замеры темпер. воздуха в квартире и подвале</t>
  </si>
  <si>
    <t>замер</t>
  </si>
  <si>
    <t>осмотр подвала</t>
  </si>
  <si>
    <t>Замена электропатрона с материалом</t>
  </si>
  <si>
    <t>Осмотр крыши</t>
  </si>
  <si>
    <t>Ремонт дверных полотен</t>
  </si>
  <si>
    <t>Ремонт тамбурной двери</t>
  </si>
  <si>
    <t>Удаление стволов деревьев произростающих к придом. террит. ж/д</t>
  </si>
  <si>
    <t>замена электрической лампы накаливания</t>
  </si>
  <si>
    <t>исполнение заявок не связанных с ремонтом</t>
  </si>
  <si>
    <t>установка светильника с датчиком на движение</t>
  </si>
  <si>
    <t>Утепление вентпродухов изовером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</si>
</sst>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-;\-* #,##0.00_-;_-* &quot;-&quot;??_-;_-@_-"/>
  </numFmts>
  <fonts count="29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6" applyNumberFormat="0" applyAlignment="0" applyProtection="0"/>
    <xf numFmtId="0" fontId="23" fillId="2" borderId="6" applyNumberFormat="0" applyAlignment="0" applyProtection="0"/>
    <xf numFmtId="0" fontId="24" fillId="0" borderId="7" applyNumberFormat="0" applyFill="0" applyAlignment="0" applyProtection="0"/>
    <xf numFmtId="0" fontId="25" fillId="7" borderId="8" applyNumberFormat="0" applyAlignment="0" applyProtection="0"/>
    <xf numFmtId="0" fontId="2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7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2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2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164" fontId="2" fillId="0" borderId="0" xfId="3" applyFont="1" applyFill="1" applyAlignment="1">
      <alignment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center" vertical="center"/>
    </xf>
    <xf numFmtId="164" fontId="12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164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4" fontId="12" fillId="0" borderId="2" xfId="3" applyNumberFormat="1" applyFont="1" applyFill="1" applyBorder="1" applyAlignment="1">
      <alignment vertical="center" wrapText="1"/>
    </xf>
    <xf numFmtId="4" fontId="13" fillId="0" borderId="2" xfId="3" applyNumberFormat="1" applyFont="1" applyFill="1" applyBorder="1" applyAlignment="1">
      <alignment vertical="center" wrapText="1"/>
    </xf>
    <xf numFmtId="4" fontId="6" fillId="0" borderId="2" xfId="3" applyNumberFormat="1" applyFont="1" applyFill="1" applyBorder="1" applyAlignment="1">
      <alignment vertical="center"/>
    </xf>
    <xf numFmtId="4" fontId="8" fillId="0" borderId="2" xfId="3" applyNumberFormat="1" applyFont="1" applyFill="1" applyBorder="1" applyAlignment="1">
      <alignment vertical="center"/>
    </xf>
    <xf numFmtId="164" fontId="4" fillId="0" borderId="2" xfId="3" applyFont="1" applyFill="1" applyBorder="1" applyAlignment="1">
      <alignment horizontal="center" vertical="center" wrapText="1"/>
    </xf>
    <xf numFmtId="0" fontId="0" fillId="0" borderId="0" xfId="0"/>
    <xf numFmtId="164" fontId="2" fillId="0" borderId="2" xfId="3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0" fillId="0" borderId="11" xfId="0" applyNumberFormat="1" applyFill="1" applyBorder="1"/>
    <xf numFmtId="165" fontId="0" fillId="0" borderId="11" xfId="0" applyNumberFormat="1" applyFill="1" applyBorder="1"/>
    <xf numFmtId="49" fontId="0" fillId="33" borderId="11" xfId="0" applyNumberFormat="1" applyFill="1" applyBorder="1"/>
    <xf numFmtId="165" fontId="0" fillId="33" borderId="11" xfId="0" applyNumberFormat="1" applyFill="1" applyBorder="1"/>
    <xf numFmtId="0" fontId="0" fillId="33" borderId="0" xfId="0" applyFill="1"/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82"/>
  <sheetViews>
    <sheetView tabSelected="1" workbookViewId="0">
      <pane ySplit="3" topLeftCell="A61" activePane="bottomLeft" state="frozen"/>
      <selection pane="bottomLeft" activeCell="A12" sqref="A12:D12"/>
    </sheetView>
  </sheetViews>
  <sheetFormatPr defaultRowHeight="15"/>
  <cols>
    <col min="1" max="1" width="74.140625" style="5" customWidth="1"/>
    <col min="2" max="2" width="18.7109375" style="7" customWidth="1"/>
    <col min="3" max="3" width="12.140625" style="3" customWidth="1"/>
    <col min="4" max="4" width="14.140625" style="2" customWidth="1"/>
    <col min="5" max="5" width="0" style="1" hidden="1" customWidth="1"/>
    <col min="6" max="7" width="9.140625" style="1"/>
    <col min="8" max="8" width="10.28515625" style="1" customWidth="1"/>
    <col min="9" max="16384" width="9.140625" style="1"/>
  </cols>
  <sheetData>
    <row r="1" spans="1:4" s="6" customFormat="1" ht="45" customHeight="1">
      <c r="A1" s="38" t="s">
        <v>8</v>
      </c>
      <c r="B1" s="38"/>
      <c r="C1" s="38"/>
      <c r="D1" s="38"/>
    </row>
    <row r="2" spans="1:4" s="8" customFormat="1" ht="15.75">
      <c r="A2" s="24" t="s">
        <v>29</v>
      </c>
      <c r="B2" s="40" t="s">
        <v>44</v>
      </c>
      <c r="C2" s="40"/>
      <c r="D2" s="40"/>
    </row>
    <row r="3" spans="1:4" ht="57">
      <c r="A3" s="9" t="s">
        <v>2</v>
      </c>
      <c r="B3" s="10" t="s">
        <v>27</v>
      </c>
      <c r="C3" s="11" t="s">
        <v>0</v>
      </c>
      <c r="D3" s="29" t="s">
        <v>1</v>
      </c>
    </row>
    <row r="4" spans="1:4">
      <c r="A4" s="9" t="s">
        <v>45</v>
      </c>
      <c r="B4" s="10">
        <v>-419642.55</v>
      </c>
      <c r="C4" s="11"/>
      <c r="D4" s="29"/>
    </row>
    <row r="5" spans="1:4">
      <c r="A5" s="41" t="s">
        <v>30</v>
      </c>
      <c r="B5" s="41"/>
      <c r="C5" s="41"/>
      <c r="D5" s="41"/>
    </row>
    <row r="6" spans="1:4">
      <c r="A6" s="13" t="s">
        <v>46</v>
      </c>
      <c r="B6" s="25">
        <v>1110538.99</v>
      </c>
      <c r="C6" s="32" t="s">
        <v>36</v>
      </c>
      <c r="D6" s="12"/>
    </row>
    <row r="7" spans="1:4">
      <c r="A7" s="13" t="s">
        <v>47</v>
      </c>
      <c r="B7" s="25">
        <v>1161098.01</v>
      </c>
      <c r="C7" s="32" t="s">
        <v>36</v>
      </c>
      <c r="D7" s="12"/>
    </row>
    <row r="8" spans="1:4">
      <c r="A8" s="13" t="s">
        <v>48</v>
      </c>
      <c r="B8" s="25">
        <f>B7-B6</f>
        <v>50559.020000000019</v>
      </c>
      <c r="C8" s="32" t="s">
        <v>36</v>
      </c>
      <c r="D8" s="12"/>
    </row>
    <row r="9" spans="1:4">
      <c r="A9" s="14" t="s">
        <v>9</v>
      </c>
      <c r="B9" s="25">
        <f>B10</f>
        <v>13543.68</v>
      </c>
      <c r="C9" s="32" t="s">
        <v>36</v>
      </c>
      <c r="D9" s="12"/>
    </row>
    <row r="10" spans="1:4">
      <c r="A10" s="15" t="s">
        <v>10</v>
      </c>
      <c r="B10" s="26">
        <f>528.64*12+600*12</f>
        <v>13543.68</v>
      </c>
      <c r="C10" s="17" t="s">
        <v>36</v>
      </c>
      <c r="D10" s="12"/>
    </row>
    <row r="11" spans="1:4">
      <c r="A11" s="16" t="s">
        <v>49</v>
      </c>
      <c r="B11" s="27">
        <f>B6+B9</f>
        <v>1124082.67</v>
      </c>
      <c r="C11" s="32" t="s">
        <v>36</v>
      </c>
      <c r="D11" s="18"/>
    </row>
    <row r="12" spans="1:4">
      <c r="A12" s="39" t="s">
        <v>11</v>
      </c>
      <c r="B12" s="39"/>
      <c r="C12" s="39"/>
      <c r="D12" s="39"/>
    </row>
    <row r="13" spans="1:4" ht="15.75" thickBot="1">
      <c r="A13" s="19" t="s">
        <v>12</v>
      </c>
      <c r="B13" s="27">
        <f>SUM(B14:B15)</f>
        <v>196526.52</v>
      </c>
      <c r="C13" s="32" t="s">
        <v>36</v>
      </c>
      <c r="D13" s="18"/>
    </row>
    <row r="14" spans="1:4" s="30" customFormat="1" ht="15.75" thickBot="1">
      <c r="A14" s="33" t="s">
        <v>65</v>
      </c>
      <c r="B14" s="34">
        <v>95369.76</v>
      </c>
      <c r="C14" s="33" t="s">
        <v>4</v>
      </c>
      <c r="D14" s="34">
        <v>23148</v>
      </c>
    </row>
    <row r="15" spans="1:4" s="30" customFormat="1" ht="15.75" thickBot="1">
      <c r="A15" s="33" t="s">
        <v>66</v>
      </c>
      <c r="B15" s="34">
        <v>101156.76</v>
      </c>
      <c r="C15" s="33" t="s">
        <v>4</v>
      </c>
      <c r="D15" s="34">
        <v>23148</v>
      </c>
    </row>
    <row r="16" spans="1:4" ht="29.25" thickBot="1">
      <c r="A16" s="19" t="s">
        <v>13</v>
      </c>
      <c r="B16" s="27">
        <f>SUM(B17:B18)</f>
        <v>90855.9</v>
      </c>
      <c r="C16" s="32" t="s">
        <v>36</v>
      </c>
      <c r="D16" s="18"/>
    </row>
    <row r="17" spans="1:4" s="30" customFormat="1" ht="15.75" thickBot="1">
      <c r="A17" s="33" t="s">
        <v>63</v>
      </c>
      <c r="B17" s="34">
        <v>43981.2</v>
      </c>
      <c r="C17" s="33" t="s">
        <v>4</v>
      </c>
      <c r="D17" s="34">
        <v>23148</v>
      </c>
    </row>
    <row r="18" spans="1:4" s="30" customFormat="1" ht="15.75" thickBot="1">
      <c r="A18" s="33" t="s">
        <v>64</v>
      </c>
      <c r="B18" s="34">
        <v>46874.7</v>
      </c>
      <c r="C18" s="33" t="s">
        <v>4</v>
      </c>
      <c r="D18" s="34">
        <v>23148</v>
      </c>
    </row>
    <row r="19" spans="1:4" ht="15.75" thickBot="1">
      <c r="A19" s="19" t="s">
        <v>14</v>
      </c>
      <c r="B19" s="27">
        <f>SUM(B20:B20)</f>
        <v>0</v>
      </c>
      <c r="C19" s="32" t="s">
        <v>36</v>
      </c>
      <c r="D19" s="31"/>
    </row>
    <row r="20" spans="1:4" s="37" customFormat="1" ht="15.75" thickBot="1">
      <c r="A20" s="35"/>
      <c r="B20" s="36"/>
      <c r="C20" s="35"/>
      <c r="D20" s="36"/>
    </row>
    <row r="21" spans="1:4" ht="29.25" thickBot="1">
      <c r="A21" s="19" t="s">
        <v>15</v>
      </c>
      <c r="B21" s="27">
        <f>SUM(B22:B27)</f>
        <v>27083.16</v>
      </c>
      <c r="C21" s="32" t="s">
        <v>36</v>
      </c>
      <c r="D21" s="18"/>
    </row>
    <row r="22" spans="1:4" s="30" customFormat="1" ht="15.75" thickBot="1">
      <c r="A22" s="33" t="s">
        <v>53</v>
      </c>
      <c r="B22" s="34">
        <v>2314.8000000000002</v>
      </c>
      <c r="C22" s="33" t="s">
        <v>4</v>
      </c>
      <c r="D22" s="34">
        <v>23148</v>
      </c>
    </row>
    <row r="23" spans="1:4" s="30" customFormat="1" ht="15.75" thickBot="1">
      <c r="A23" s="33" t="s">
        <v>54</v>
      </c>
      <c r="B23" s="34">
        <v>2314.8000000000002</v>
      </c>
      <c r="C23" s="33" t="s">
        <v>4</v>
      </c>
      <c r="D23" s="34">
        <v>23148</v>
      </c>
    </row>
    <row r="24" spans="1:4" s="30" customFormat="1" ht="15.75" thickBot="1">
      <c r="A24" s="33" t="s">
        <v>55</v>
      </c>
      <c r="B24" s="34">
        <v>2083.3200000000002</v>
      </c>
      <c r="C24" s="33" t="s">
        <v>4</v>
      </c>
      <c r="D24" s="34">
        <v>23148</v>
      </c>
    </row>
    <row r="25" spans="1:4" s="30" customFormat="1" ht="15.75" thickBot="1">
      <c r="A25" s="33" t="s">
        <v>56</v>
      </c>
      <c r="B25" s="34">
        <v>2083.3200000000002</v>
      </c>
      <c r="C25" s="33" t="s">
        <v>4</v>
      </c>
      <c r="D25" s="34">
        <v>23148</v>
      </c>
    </row>
    <row r="26" spans="1:4" s="30" customFormat="1" ht="15.75" thickBot="1">
      <c r="A26" s="33" t="s">
        <v>57</v>
      </c>
      <c r="B26" s="34">
        <v>8796.24</v>
      </c>
      <c r="C26" s="33" t="s">
        <v>4</v>
      </c>
      <c r="D26" s="34">
        <v>23148</v>
      </c>
    </row>
    <row r="27" spans="1:4" s="30" customFormat="1" ht="15.75" thickBot="1">
      <c r="A27" s="33" t="s">
        <v>58</v>
      </c>
      <c r="B27" s="34">
        <v>9490.68</v>
      </c>
      <c r="C27" s="33" t="s">
        <v>4</v>
      </c>
      <c r="D27" s="34">
        <v>23148</v>
      </c>
    </row>
    <row r="28" spans="1:4" ht="43.5" thickBot="1">
      <c r="A28" s="19" t="s">
        <v>16</v>
      </c>
      <c r="B28" s="27">
        <f>SUM(B29:B36)</f>
        <v>34540.85</v>
      </c>
      <c r="C28" s="32" t="s">
        <v>36</v>
      </c>
      <c r="D28" s="21"/>
    </row>
    <row r="29" spans="1:4" s="30" customFormat="1" ht="15.75" thickBot="1">
      <c r="A29" s="33" t="s">
        <v>87</v>
      </c>
      <c r="B29" s="34">
        <v>979.8</v>
      </c>
      <c r="C29" s="33" t="s">
        <v>33</v>
      </c>
      <c r="D29" s="34">
        <v>2</v>
      </c>
    </row>
    <row r="30" spans="1:4" s="30" customFormat="1" ht="15.75" thickBot="1">
      <c r="A30" s="33" t="s">
        <v>88</v>
      </c>
      <c r="B30" s="34">
        <v>788.16</v>
      </c>
      <c r="C30" s="33" t="s">
        <v>43</v>
      </c>
      <c r="D30" s="34">
        <v>3</v>
      </c>
    </row>
    <row r="31" spans="1:4" s="30" customFormat="1" ht="15.75" thickBot="1">
      <c r="A31" s="33" t="s">
        <v>89</v>
      </c>
      <c r="B31" s="34">
        <v>1034.98</v>
      </c>
      <c r="C31" s="33" t="s">
        <v>33</v>
      </c>
      <c r="D31" s="34">
        <v>1</v>
      </c>
    </row>
    <row r="32" spans="1:4" s="30" customFormat="1" ht="15.75" thickBot="1">
      <c r="A32" s="33" t="s">
        <v>90</v>
      </c>
      <c r="B32" s="34">
        <v>4821.4799999999996</v>
      </c>
      <c r="C32" s="33" t="s">
        <v>33</v>
      </c>
      <c r="D32" s="34">
        <v>1</v>
      </c>
    </row>
    <row r="33" spans="1:5" s="30" customFormat="1" ht="15.75" thickBot="1">
      <c r="A33" s="33" t="s">
        <v>92</v>
      </c>
      <c r="B33" s="34">
        <v>588.96</v>
      </c>
      <c r="C33" s="33" t="s">
        <v>33</v>
      </c>
      <c r="D33" s="34">
        <v>4</v>
      </c>
    </row>
    <row r="34" spans="1:5" s="30" customFormat="1" ht="15.75" thickBot="1">
      <c r="A34" s="33" t="s">
        <v>93</v>
      </c>
      <c r="B34" s="34">
        <v>1119.3399999999999</v>
      </c>
      <c r="C34" s="33" t="s">
        <v>33</v>
      </c>
      <c r="D34" s="34">
        <v>2</v>
      </c>
    </row>
    <row r="35" spans="1:5" s="30" customFormat="1" ht="15.75" thickBot="1">
      <c r="A35" s="33" t="s">
        <v>42</v>
      </c>
      <c r="B35" s="34">
        <v>21881.43</v>
      </c>
      <c r="C35" s="33" t="s">
        <v>43</v>
      </c>
      <c r="D35" s="34">
        <v>1</v>
      </c>
    </row>
    <row r="36" spans="1:5" s="30" customFormat="1" ht="15.75" thickBot="1">
      <c r="A36" s="33" t="s">
        <v>94</v>
      </c>
      <c r="B36" s="34">
        <v>3326.7</v>
      </c>
      <c r="C36" s="33" t="s">
        <v>33</v>
      </c>
      <c r="D36" s="34">
        <v>3</v>
      </c>
    </row>
    <row r="37" spans="1:5" ht="43.5" thickBot="1">
      <c r="A37" s="19" t="s">
        <v>17</v>
      </c>
      <c r="B37" s="27">
        <f>SUM(B38:B59)</f>
        <v>110600.14999999998</v>
      </c>
      <c r="C37" s="32" t="s">
        <v>36</v>
      </c>
      <c r="D37" s="18"/>
      <c r="E37" s="4" t="s">
        <v>3</v>
      </c>
    </row>
    <row r="38" spans="1:5" s="30" customFormat="1" ht="15.75" thickBot="1">
      <c r="A38" s="33" t="s">
        <v>71</v>
      </c>
      <c r="B38" s="34">
        <v>15114.08</v>
      </c>
      <c r="C38" s="33" t="s">
        <v>33</v>
      </c>
      <c r="D38" s="34">
        <v>8</v>
      </c>
    </row>
    <row r="39" spans="1:5" s="30" customFormat="1" ht="15.75" thickBot="1">
      <c r="A39" s="33" t="s">
        <v>31</v>
      </c>
      <c r="B39" s="34">
        <v>3402.9</v>
      </c>
      <c r="C39" s="33" t="s">
        <v>32</v>
      </c>
      <c r="D39" s="34">
        <v>6</v>
      </c>
    </row>
    <row r="40" spans="1:5" s="30" customFormat="1" ht="15.75" thickBot="1">
      <c r="A40" s="33" t="s">
        <v>72</v>
      </c>
      <c r="B40" s="34">
        <v>491.52</v>
      </c>
      <c r="C40" s="33" t="s">
        <v>43</v>
      </c>
      <c r="D40" s="34">
        <v>1</v>
      </c>
    </row>
    <row r="41" spans="1:5" s="30" customFormat="1" ht="15.75" thickBot="1">
      <c r="A41" s="33" t="s">
        <v>73</v>
      </c>
      <c r="B41" s="34">
        <v>1153.74</v>
      </c>
      <c r="C41" s="33" t="s">
        <v>28</v>
      </c>
      <c r="D41" s="34">
        <v>2</v>
      </c>
    </row>
    <row r="42" spans="1:5" s="30" customFormat="1" ht="15.75" thickBot="1">
      <c r="A42" s="33" t="s">
        <v>74</v>
      </c>
      <c r="B42" s="34">
        <v>9443</v>
      </c>
      <c r="C42" s="33" t="s">
        <v>5</v>
      </c>
      <c r="D42" s="34">
        <v>5</v>
      </c>
    </row>
    <row r="43" spans="1:5" s="30" customFormat="1" ht="15.75" thickBot="1">
      <c r="A43" s="33" t="s">
        <v>37</v>
      </c>
      <c r="B43" s="34">
        <v>1525.72</v>
      </c>
      <c r="C43" s="33" t="s">
        <v>34</v>
      </c>
      <c r="D43" s="34">
        <v>4</v>
      </c>
    </row>
    <row r="44" spans="1:5" s="30" customFormat="1" ht="15.75" thickBot="1">
      <c r="A44" s="33" t="s">
        <v>37</v>
      </c>
      <c r="B44" s="34">
        <v>5904.36</v>
      </c>
      <c r="C44" s="33" t="s">
        <v>43</v>
      </c>
      <c r="D44" s="34">
        <v>7</v>
      </c>
    </row>
    <row r="45" spans="1:5" s="30" customFormat="1" ht="15.75" thickBot="1">
      <c r="A45" s="33" t="s">
        <v>38</v>
      </c>
      <c r="B45" s="34">
        <v>1117.43</v>
      </c>
      <c r="C45" s="33" t="s">
        <v>33</v>
      </c>
      <c r="D45" s="34">
        <v>1</v>
      </c>
    </row>
    <row r="46" spans="1:5" s="30" customFormat="1" ht="15.75" thickBot="1">
      <c r="A46" s="33" t="s">
        <v>39</v>
      </c>
      <c r="B46" s="34">
        <v>3065.92</v>
      </c>
      <c r="C46" s="33" t="s">
        <v>5</v>
      </c>
      <c r="D46" s="34">
        <v>22</v>
      </c>
    </row>
    <row r="47" spans="1:5" s="30" customFormat="1" ht="15.75" thickBot="1">
      <c r="A47" s="33" t="s">
        <v>75</v>
      </c>
      <c r="B47" s="34">
        <v>7800.96</v>
      </c>
      <c r="C47" s="33" t="s">
        <v>76</v>
      </c>
      <c r="D47" s="34">
        <v>4</v>
      </c>
    </row>
    <row r="48" spans="1:5" s="30" customFormat="1" ht="15.75" thickBot="1">
      <c r="A48" s="33" t="s">
        <v>40</v>
      </c>
      <c r="B48" s="34">
        <v>870.02</v>
      </c>
      <c r="C48" s="33" t="s">
        <v>33</v>
      </c>
      <c r="D48" s="34">
        <v>2</v>
      </c>
    </row>
    <row r="49" spans="1:4" s="30" customFormat="1" ht="15.75" thickBot="1">
      <c r="A49" s="33" t="s">
        <v>77</v>
      </c>
      <c r="B49" s="34">
        <v>1228.08</v>
      </c>
      <c r="C49" s="33" t="s">
        <v>28</v>
      </c>
      <c r="D49" s="34">
        <v>3</v>
      </c>
    </row>
    <row r="50" spans="1:4" s="30" customFormat="1" ht="15.75" thickBot="1">
      <c r="A50" s="33" t="s">
        <v>41</v>
      </c>
      <c r="B50" s="34">
        <v>2083.5</v>
      </c>
      <c r="C50" s="33" t="s">
        <v>28</v>
      </c>
      <c r="D50" s="34">
        <v>3</v>
      </c>
    </row>
    <row r="51" spans="1:4" s="30" customFormat="1" ht="15.75" thickBot="1">
      <c r="A51" s="33" t="s">
        <v>78</v>
      </c>
      <c r="B51" s="34">
        <v>3912.06</v>
      </c>
      <c r="C51" s="33" t="s">
        <v>33</v>
      </c>
      <c r="D51" s="34">
        <v>3</v>
      </c>
    </row>
    <row r="52" spans="1:4" s="30" customFormat="1" ht="15.75" thickBot="1">
      <c r="A52" s="33" t="s">
        <v>79</v>
      </c>
      <c r="B52" s="34">
        <v>1570.75</v>
      </c>
      <c r="C52" s="33" t="s">
        <v>33</v>
      </c>
      <c r="D52" s="34">
        <v>1</v>
      </c>
    </row>
    <row r="53" spans="1:4" s="30" customFormat="1" ht="15.75" thickBot="1">
      <c r="A53" s="33" t="s">
        <v>35</v>
      </c>
      <c r="B53" s="34">
        <v>6576</v>
      </c>
      <c r="C53" s="33" t="s">
        <v>5</v>
      </c>
      <c r="D53" s="34">
        <v>6</v>
      </c>
    </row>
    <row r="54" spans="1:4" s="30" customFormat="1" ht="15.75" thickBot="1">
      <c r="A54" s="33" t="s">
        <v>80</v>
      </c>
      <c r="B54" s="34">
        <v>7979.87</v>
      </c>
      <c r="C54" s="33" t="s">
        <v>5</v>
      </c>
      <c r="D54" s="34">
        <v>3.2</v>
      </c>
    </row>
    <row r="55" spans="1:4" s="30" customFormat="1" ht="15.75" thickBot="1">
      <c r="A55" s="33" t="s">
        <v>81</v>
      </c>
      <c r="B55" s="34">
        <v>8509.2000000000007</v>
      </c>
      <c r="C55" s="33" t="s">
        <v>5</v>
      </c>
      <c r="D55" s="34">
        <v>7.5</v>
      </c>
    </row>
    <row r="56" spans="1:4" s="30" customFormat="1" ht="15.75" thickBot="1">
      <c r="A56" s="33" t="s">
        <v>82</v>
      </c>
      <c r="B56" s="34">
        <v>7729.2</v>
      </c>
      <c r="C56" s="33" t="s">
        <v>4</v>
      </c>
      <c r="D56" s="34">
        <v>12</v>
      </c>
    </row>
    <row r="57" spans="1:4" s="30" customFormat="1" ht="15.75" thickBot="1">
      <c r="A57" s="33" t="s">
        <v>83</v>
      </c>
      <c r="B57" s="34">
        <v>15000</v>
      </c>
      <c r="C57" s="33" t="s">
        <v>43</v>
      </c>
      <c r="D57" s="34">
        <v>1</v>
      </c>
    </row>
    <row r="58" spans="1:4" s="30" customFormat="1" ht="15.75" thickBot="1">
      <c r="A58" s="33" t="s">
        <v>84</v>
      </c>
      <c r="B58" s="34">
        <v>2747.92</v>
      </c>
      <c r="C58" s="33" t="s">
        <v>85</v>
      </c>
      <c r="D58" s="34">
        <v>7</v>
      </c>
    </row>
    <row r="59" spans="1:4" s="30" customFormat="1" ht="15.75" thickBot="1">
      <c r="A59" s="33" t="s">
        <v>86</v>
      </c>
      <c r="B59" s="34">
        <v>3373.92</v>
      </c>
      <c r="C59" s="33" t="s">
        <v>43</v>
      </c>
      <c r="D59" s="34">
        <v>4</v>
      </c>
    </row>
    <row r="60" spans="1:4" ht="28.5">
      <c r="A60" s="19" t="s">
        <v>18</v>
      </c>
      <c r="B60" s="27">
        <v>0</v>
      </c>
      <c r="C60" s="32" t="s">
        <v>36</v>
      </c>
      <c r="D60" s="18"/>
    </row>
    <row r="61" spans="1:4" ht="28.5">
      <c r="A61" s="19" t="s">
        <v>19</v>
      </c>
      <c r="B61" s="27">
        <v>0</v>
      </c>
      <c r="C61" s="32" t="s">
        <v>36</v>
      </c>
      <c r="D61" s="18"/>
    </row>
    <row r="62" spans="1:4">
      <c r="A62" s="19" t="s">
        <v>20</v>
      </c>
      <c r="B62" s="27">
        <v>0</v>
      </c>
      <c r="C62" s="32" t="s">
        <v>36</v>
      </c>
      <c r="D62" s="18"/>
    </row>
    <row r="63" spans="1:4" ht="29.25" thickBot="1">
      <c r="A63" s="19" t="s">
        <v>21</v>
      </c>
      <c r="B63" s="27">
        <f>SUM(B64)</f>
        <v>2207.36</v>
      </c>
      <c r="C63" s="32" t="s">
        <v>36</v>
      </c>
      <c r="D63" s="18"/>
    </row>
    <row r="64" spans="1:4" s="30" customFormat="1" ht="15.75" thickBot="1">
      <c r="A64" s="33" t="s">
        <v>95</v>
      </c>
      <c r="B64" s="34">
        <v>2207.36</v>
      </c>
      <c r="C64" s="33" t="s">
        <v>4</v>
      </c>
      <c r="D64" s="34">
        <v>8</v>
      </c>
    </row>
    <row r="65" spans="1:4" ht="29.25" thickBot="1">
      <c r="A65" s="19" t="s">
        <v>22</v>
      </c>
      <c r="B65" s="27">
        <f>SUM(B66:B67)</f>
        <v>12152.7</v>
      </c>
      <c r="C65" s="32" t="s">
        <v>36</v>
      </c>
      <c r="D65" s="18"/>
    </row>
    <row r="66" spans="1:4" s="30" customFormat="1" ht="15.75" thickBot="1">
      <c r="A66" s="33" t="s">
        <v>59</v>
      </c>
      <c r="B66" s="34">
        <v>5787</v>
      </c>
      <c r="C66" s="33" t="s">
        <v>4</v>
      </c>
      <c r="D66" s="34">
        <v>23148</v>
      </c>
    </row>
    <row r="67" spans="1:4" s="30" customFormat="1" ht="15.75" thickBot="1">
      <c r="A67" s="33" t="s">
        <v>60</v>
      </c>
      <c r="B67" s="34">
        <v>6365.7</v>
      </c>
      <c r="C67" s="33" t="s">
        <v>4</v>
      </c>
      <c r="D67" s="34">
        <v>23148</v>
      </c>
    </row>
    <row r="68" spans="1:4" ht="29.25" thickBot="1">
      <c r="A68" s="19" t="s">
        <v>23</v>
      </c>
      <c r="B68" s="27">
        <f>SUM(B69:B70)</f>
        <v>45555.26</v>
      </c>
      <c r="C68" s="32" t="s">
        <v>36</v>
      </c>
      <c r="D68" s="18"/>
    </row>
    <row r="69" spans="1:4" s="30" customFormat="1" ht="15.75" thickBot="1">
      <c r="A69" s="33" t="s">
        <v>61</v>
      </c>
      <c r="B69" s="34">
        <v>22222.080000000002</v>
      </c>
      <c r="C69" s="33" t="s">
        <v>4</v>
      </c>
      <c r="D69" s="34">
        <v>23148</v>
      </c>
    </row>
    <row r="70" spans="1:4" s="30" customFormat="1" ht="15.75" thickBot="1">
      <c r="A70" s="33" t="s">
        <v>62</v>
      </c>
      <c r="B70" s="34">
        <v>23333.18</v>
      </c>
      <c r="C70" s="33" t="s">
        <v>4</v>
      </c>
      <c r="D70" s="34">
        <v>23148</v>
      </c>
    </row>
    <row r="71" spans="1:4" ht="28.5">
      <c r="A71" s="19" t="s">
        <v>24</v>
      </c>
      <c r="B71" s="27">
        <v>0</v>
      </c>
      <c r="C71" s="32" t="s">
        <v>36</v>
      </c>
      <c r="D71" s="18"/>
    </row>
    <row r="72" spans="1:4" ht="43.5" thickBot="1">
      <c r="A72" s="19" t="s">
        <v>25</v>
      </c>
      <c r="B72" s="27">
        <f>SUM(B73:B77)</f>
        <v>139790.45000000001</v>
      </c>
      <c r="C72" s="32" t="s">
        <v>36</v>
      </c>
      <c r="D72" s="18"/>
    </row>
    <row r="73" spans="1:4" s="30" customFormat="1" ht="15.75" thickBot="1">
      <c r="A73" s="33" t="s">
        <v>67</v>
      </c>
      <c r="B73" s="34">
        <v>393.52</v>
      </c>
      <c r="C73" s="33" t="s">
        <v>4</v>
      </c>
      <c r="D73" s="34">
        <v>23148</v>
      </c>
    </row>
    <row r="74" spans="1:4" s="30" customFormat="1" ht="15.75" thickBot="1">
      <c r="A74" s="33" t="s">
        <v>68</v>
      </c>
      <c r="B74" s="34">
        <v>393.52</v>
      </c>
      <c r="C74" s="33" t="s">
        <v>4</v>
      </c>
      <c r="D74" s="34">
        <v>23148</v>
      </c>
    </row>
    <row r="75" spans="1:4" s="30" customFormat="1" ht="15.75" thickBot="1">
      <c r="A75" s="33" t="s">
        <v>69</v>
      </c>
      <c r="B75" s="34">
        <v>60474.15</v>
      </c>
      <c r="C75" s="33" t="s">
        <v>4</v>
      </c>
      <c r="D75" s="34">
        <v>21990.6</v>
      </c>
    </row>
    <row r="76" spans="1:4" s="30" customFormat="1" ht="15.75" thickBot="1">
      <c r="A76" s="33" t="s">
        <v>70</v>
      </c>
      <c r="B76" s="34">
        <v>69814.38</v>
      </c>
      <c r="C76" s="33" t="s">
        <v>4</v>
      </c>
      <c r="D76" s="34">
        <v>23148</v>
      </c>
    </row>
    <row r="77" spans="1:4" s="30" customFormat="1" ht="15.75" thickBot="1">
      <c r="A77" s="33" t="s">
        <v>91</v>
      </c>
      <c r="B77" s="34">
        <v>8714.8799999999992</v>
      </c>
      <c r="C77" s="33" t="s">
        <v>34</v>
      </c>
      <c r="D77" s="34">
        <v>9</v>
      </c>
    </row>
    <row r="78" spans="1:4">
      <c r="A78" s="19" t="s">
        <v>26</v>
      </c>
      <c r="B78" s="27">
        <f>B79</f>
        <v>4860</v>
      </c>
      <c r="C78" s="32" t="s">
        <v>36</v>
      </c>
      <c r="D78" s="18"/>
    </row>
    <row r="79" spans="1:4" ht="30">
      <c r="A79" s="22" t="s">
        <v>7</v>
      </c>
      <c r="B79" s="28">
        <f>D79*5*12</f>
        <v>4860</v>
      </c>
      <c r="C79" s="23" t="s">
        <v>6</v>
      </c>
      <c r="D79" s="20">
        <v>81</v>
      </c>
    </row>
    <row r="80" spans="1:4">
      <c r="A80" s="16" t="s">
        <v>50</v>
      </c>
      <c r="B80" s="27">
        <f>B13+B16+B19+B21+B28+B37+B60+B61+B62+B63+B65+B68+B71+B72</f>
        <v>659312.34999999986</v>
      </c>
      <c r="C80" s="32" t="s">
        <v>36</v>
      </c>
      <c r="D80" s="18"/>
    </row>
    <row r="81" spans="1:4">
      <c r="A81" s="16" t="s">
        <v>51</v>
      </c>
      <c r="B81" s="27">
        <f>B80*1.2+B78</f>
        <v>796034.81999999983</v>
      </c>
      <c r="C81" s="32" t="s">
        <v>36</v>
      </c>
      <c r="D81" s="18"/>
    </row>
    <row r="82" spans="1:4">
      <c r="A82" s="16" t="s">
        <v>52</v>
      </c>
      <c r="B82" s="27">
        <f>B4+B6+B9-B81</f>
        <v>-91594.699999999837</v>
      </c>
      <c r="C82" s="32" t="s">
        <v>36</v>
      </c>
      <c r="D82" s="18"/>
    </row>
  </sheetData>
  <sheetProtection formatCells="0" formatColumns="0" formatRows="0" sort="0" autoFilter="0" pivotTables="0"/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70866141732283472" right="0.70866141732283472" top="0.74803149606299213" bottom="0.74803149606299213" header="0.31496062992125984" footer="0.31496062992125984"/>
  <pageSetup paperSize="9" scale="70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Украинский бульвар, д. 28</vt:lpstr>
      <vt:lpstr>'Украинский бульвар, д. 28'!Область_печати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2019-01-31T00:01:54Z</cp:lastPrinted>
  <dcterms:created xsi:type="dcterms:W3CDTF">2016-03-18T02:51:51Z</dcterms:created>
  <dcterms:modified xsi:type="dcterms:W3CDTF">2022-02-14T02:10:51Z</dcterms:modified>
</cp:coreProperties>
</file>