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85" yWindow="435" windowWidth="14025" windowHeight="8445"/>
  </bookViews>
  <sheets>
    <sheet name="чкалова 44" sheetId="1" r:id="rId1"/>
    <sheet name="накоп.2020" sheetId="2" r:id="rId2"/>
    <sheet name="Лист3" sheetId="3" r:id="rId3"/>
  </sheets>
  <definedNames>
    <definedName name="_xlnm.Print_Area" localSheetId="0">'чкалова 44'!$A$2:$D$129</definedName>
  </definedNames>
  <calcPr calcId="125725"/>
</workbook>
</file>

<file path=xl/calcChain.xml><?xml version="1.0" encoding="utf-8"?>
<calcChain xmlns="http://schemas.openxmlformats.org/spreadsheetml/2006/main">
  <c r="B126" i="1"/>
  <c r="B36" l="1"/>
  <c r="B67"/>
  <c r="B113"/>
  <c r="B102"/>
  <c r="B90" i="2"/>
  <c r="B9" i="1" l="1"/>
  <c r="B29"/>
  <c r="B22"/>
  <c r="B25"/>
  <c r="B105"/>
  <c r="B108"/>
  <c r="B111"/>
  <c r="B19"/>
  <c r="B10" l="1"/>
  <c r="B124"/>
  <c r="B123" s="1"/>
  <c r="B20" l="1"/>
  <c r="B127" l="1"/>
  <c r="B128" s="1"/>
</calcChain>
</file>

<file path=xl/sharedStrings.xml><?xml version="1.0" encoding="utf-8"?>
<sst xmlns="http://schemas.openxmlformats.org/spreadsheetml/2006/main" count="405" uniqueCount="149">
  <si>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</si>
  <si>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</si>
  <si>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</si>
  <si>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</si>
  <si>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</si>
  <si>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</si>
  <si>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</si>
  <si>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</si>
  <si>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</si>
  <si>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</si>
  <si>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</si>
  <si>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</si>
  <si>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</si>
  <si>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</si>
  <si>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</si>
  <si>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</si>
  <si>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</si>
  <si>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</si>
  <si>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</si>
  <si>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</si>
  <si>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</si>
  <si>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</si>
  <si>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</si>
  <si>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</si>
  <si>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</si>
  <si>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</si>
  <si>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Годовая фактическая стоимость работ (услуг) </t>
  </si>
  <si>
    <t>Выезд а/машины по заявке</t>
  </si>
  <si>
    <t>выезд</t>
  </si>
  <si>
    <t>дом</t>
  </si>
  <si>
    <t>Адрес: ул. Чкалова, д. 44</t>
  </si>
  <si>
    <t>ИП Петров А.Р.</t>
  </si>
  <si>
    <t>ИП Гордеева Т.Н.</t>
  </si>
  <si>
    <t>1 дом</t>
  </si>
  <si>
    <t>Очистка канализационной сети</t>
  </si>
  <si>
    <t>Кол-во</t>
  </si>
  <si>
    <t>Ед.изм</t>
  </si>
  <si>
    <t>Наименование работ</t>
  </si>
  <si>
    <t>Динамо</t>
  </si>
  <si>
    <t>Соколова Н.В.</t>
  </si>
  <si>
    <t>Урманчеева Л.Ф.</t>
  </si>
  <si>
    <t>Доходы по дому:</t>
  </si>
  <si>
    <t>шт.</t>
  </si>
  <si>
    <t>Казарян С.Г.</t>
  </si>
  <si>
    <t>2.Старшие по дому</t>
  </si>
  <si>
    <t>руб.</t>
  </si>
  <si>
    <t xml:space="preserve">По адресу ЧКАЛОВА ул. д.44                                             </t>
  </si>
  <si>
    <t>Cуммa</t>
  </si>
  <si>
    <t>Осмотр подвала</t>
  </si>
  <si>
    <t>Отключение отопления</t>
  </si>
  <si>
    <t>подъезд</t>
  </si>
  <si>
    <t>Сброс воздуха со стояков отопления с использованием а/м газель</t>
  </si>
  <si>
    <t>Смена вентиля до 20 мм</t>
  </si>
  <si>
    <t>Зверева Ю.И. (Чкалова, 44, пом. 6)</t>
  </si>
  <si>
    <t>Сульженко С. В. (Чкалова 44)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</si>
  <si>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</si>
  <si>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</si>
  <si>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</si>
  <si>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</si>
  <si>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</si>
  <si>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</si>
  <si>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</si>
  <si>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К=0,8</t>
  </si>
  <si>
    <t>Уборка МОП 3,4 кв. 2021 г. К=0,8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</si>
  <si>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</si>
  <si>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</si>
  <si>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</si>
  <si>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</si>
  <si>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Тех.обслуживание ГО К=0,6;0,8;0,85;0,9;1 (1,2 кв. 2021 г.)</t>
  </si>
  <si>
    <t>Тех.обслуживание ГО К=0,6;0,8;0,85;0,9;1 (3,4 кв. 2021 г.)</t>
  </si>
  <si>
    <t>Содержание ДРС 3,4 кв. 2021 г. коэф.0,8;0,85;0,9;1</t>
  </si>
  <si>
    <t>Уборка придомовой территории 3,4 кв. 2021 г. К=0,6;0,8</t>
  </si>
  <si>
    <t>Организация мест накоп.ртуть сод-х ламп 3,4 кв. 2021г. К=0,6;0,8;0,85;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</si>
  <si>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</si>
  <si>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</si>
  <si>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</si>
  <si>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 xml:space="preserve">Накопительная по работам за период c  01.01.2021 по  31.12.2021 г.                                                                                   </t>
  </si>
  <si>
    <t>Восстановление наружного водостока</t>
  </si>
  <si>
    <t>Вывод  воды с подвала для хоз. нужд</t>
  </si>
  <si>
    <t>Завоз плодородной почвы (чернозема) позаявочно</t>
  </si>
  <si>
    <t>кг</t>
  </si>
  <si>
    <t>Закрытие/открытие стояков водоснабжения с использованием  а/м газель</t>
  </si>
  <si>
    <t>Заливка ям бетоном</t>
  </si>
  <si>
    <t>Замена катушки выхода ГВС на водоподогревателе</t>
  </si>
  <si>
    <t>Замена части стояка ГВС, ХВС</t>
  </si>
  <si>
    <t>метр</t>
  </si>
  <si>
    <t>Замена части стояка отопления</t>
  </si>
  <si>
    <t>1 кв.</t>
  </si>
  <si>
    <t>Замена электровыключателей</t>
  </si>
  <si>
    <t>Запуск системы отопления</t>
  </si>
  <si>
    <t>Изготовление и уст-ка козырька над входом в подъезд из проф. листа</t>
  </si>
  <si>
    <t>Изготовление и установка поручней</t>
  </si>
  <si>
    <t>Монтаж освещения над подъ-м с точкой подкл.от пл-ки(прожектор с фото-р</t>
  </si>
  <si>
    <t>1подъезд</t>
  </si>
  <si>
    <t>Навеска замка (тросовый)</t>
  </si>
  <si>
    <t>Организация мест накоп.ртуть сод-х ламп 1,2 кв. 2021г. К=0,6;0,8;0,85;</t>
  </si>
  <si>
    <t>Осмотр электропроводки</t>
  </si>
  <si>
    <t>Осмотр электросчетчика</t>
  </si>
  <si>
    <t>Отпуск цветочной рассады без тары</t>
  </si>
  <si>
    <t>Очистка труб ХВС, ГВС</t>
  </si>
  <si>
    <t>Поверка теплового ОДПУ, 2021 г.</t>
  </si>
  <si>
    <t>Покраска входных дверей в жилом доме, ул. Чкалова, д.44</t>
  </si>
  <si>
    <t>Покраска и теплоизол. розливов и тепловых узлов, ул.Чкалова, д. 44</t>
  </si>
  <si>
    <t>Покраска надписей на стенах в подъезде, ул. Чкалова, д.44</t>
  </si>
  <si>
    <t>Покраска элементов детс. площадки придом. терр-рии, ул. Чкалова, д. 44</t>
  </si>
  <si>
    <t>Приваривание сничек</t>
  </si>
  <si>
    <t>Промывка водоподогревателя</t>
  </si>
  <si>
    <t>Промывка канализационного выпуска</t>
  </si>
  <si>
    <t>Протяжка контактов на электроприборах</t>
  </si>
  <si>
    <t>Прочистка труб ХВС-розлива</t>
  </si>
  <si>
    <t>Ремонт двери</t>
  </si>
  <si>
    <t>Ремонт короба в подъезде</t>
  </si>
  <si>
    <t>Ремонт крыльца</t>
  </si>
  <si>
    <t>Ремонт отбойника</t>
  </si>
  <si>
    <t>Ремонт потолка, ул. Чкалова, д. 44</t>
  </si>
  <si>
    <t>Ремонт тамбурной двери</t>
  </si>
  <si>
    <t>Ремонт штробы</t>
  </si>
  <si>
    <t>Санитарная обрезка сухих вершин и веток деревьев (без автовышки)</t>
  </si>
  <si>
    <t>Санитарная обрезка сухих вершин и веток деревьев с исп-ем автовышки</t>
  </si>
  <si>
    <t>Смена врезки/сборки (с применением сварочных работ) общая</t>
  </si>
  <si>
    <t>Смена почтовых ящиков с произ-м нумерации №квартир(5-и секц)без ст-ти</t>
  </si>
  <si>
    <t>Содержание ДРС 1,2 кв. 2021 г. коэф.0,8;0,85;0,9;1</t>
  </si>
  <si>
    <t>Техническое обслуживание приборов учета тепловой энергии, 2021 г.</t>
  </si>
  <si>
    <t>раз</t>
  </si>
  <si>
    <t>Уборка придомовой территории 1,2 кв. 2021 г. К=0,6;0,8</t>
  </si>
  <si>
    <t>Установка светильников с датчиком на движение</t>
  </si>
  <si>
    <t>шт</t>
  </si>
  <si>
    <t>Устранение свищей хомутами</t>
  </si>
  <si>
    <t>Утепление вентпродухов изовером</t>
  </si>
  <si>
    <t>Утепление температурного шва</t>
  </si>
  <si>
    <t>1 п.м.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</si>
  <si>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</si>
  <si>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</si>
  <si>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Частичная замена стояка КНС д. 110</t>
  </si>
  <si>
    <t>Частичный ремонт подъезда, ул. Чкалова, 44 п.3</t>
  </si>
  <si>
    <t>Чистка водоподогревателя</t>
  </si>
  <si>
    <t>Чистка врезки</t>
  </si>
  <si>
    <t>Чистка фильтра</t>
  </si>
  <si>
    <t>замена электрической лампы накаливания</t>
  </si>
  <si>
    <t>замеры темпер. воздуха в квартире и подвале</t>
  </si>
  <si>
    <t>замер</t>
  </si>
  <si>
    <t>изготовление и установка сничек на металлическую дверь</t>
  </si>
  <si>
    <t>исполнение заявок не связанных с ремонтом</t>
  </si>
  <si>
    <t>регулировка теплоносителя</t>
  </si>
  <si>
    <t>установка пружины</t>
  </si>
  <si>
    <t>утепление потолка шлаком</t>
  </si>
  <si>
    <t>чистка врезки</t>
  </si>
  <si>
    <t>15.Прочая работа (услуга)</t>
  </si>
  <si>
    <t>Начальное сальдо на 01.01.2021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</si>
</sst>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44">
    <xf numFmtId="0" fontId="0" fillId="0" borderId="0" xfId="0"/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vertical="center" wrapText="1"/>
    </xf>
    <xf numFmtId="164" fontId="12" fillId="0" borderId="2" xfId="3" applyFont="1" applyFill="1" applyBorder="1" applyAlignment="1">
      <alignment vertical="center" wrapText="1"/>
    </xf>
    <xf numFmtId="164" fontId="2" fillId="0" borderId="2" xfId="3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center" wrapText="1"/>
    </xf>
    <xf numFmtId="164" fontId="8" fillId="0" borderId="0" xfId="3" applyFont="1" applyFill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1" fillId="0" borderId="2" xfId="2" applyFont="1" applyFill="1" applyBorder="1" applyAlignment="1" applyProtection="1">
      <alignment horizontal="center" vertical="center" wrapText="1"/>
    </xf>
    <xf numFmtId="164" fontId="10" fillId="0" borderId="2" xfId="3" applyFont="1" applyFill="1" applyBorder="1" applyAlignment="1">
      <alignment horizontal="center" vertical="center" wrapText="1"/>
    </xf>
    <xf numFmtId="164" fontId="4" fillId="0" borderId="2" xfId="3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left" vertical="center" wrapText="1"/>
    </xf>
    <xf numFmtId="164" fontId="12" fillId="0" borderId="2" xfId="3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164" fontId="4" fillId="0" borderId="2" xfId="3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wrapText="1"/>
    </xf>
    <xf numFmtId="164" fontId="6" fillId="0" borderId="2" xfId="3" applyFont="1" applyFill="1" applyBorder="1" applyAlignment="1">
      <alignment vertical="center" wrapText="1"/>
    </xf>
    <xf numFmtId="164" fontId="4" fillId="0" borderId="2" xfId="3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3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3" applyFont="1" applyFill="1" applyAlignment="1">
      <alignment horizontal="center" vertical="center" wrapText="1"/>
    </xf>
    <xf numFmtId="0" fontId="0" fillId="0" borderId="0" xfId="0"/>
    <xf numFmtId="0" fontId="13" fillId="0" borderId="4" xfId="0" applyFont="1" applyFill="1" applyBorder="1" applyAlignment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49" fontId="0" fillId="0" borderId="4" xfId="0" applyNumberFormat="1" applyFill="1" applyBorder="1"/>
    <xf numFmtId="165" fontId="0" fillId="0" borderId="4" xfId="0" applyNumberFormat="1" applyFill="1" applyBorder="1"/>
    <xf numFmtId="165" fontId="13" fillId="0" borderId="4" xfId="0" applyNumberFormat="1" applyFont="1" applyFill="1" applyBorder="1"/>
    <xf numFmtId="49" fontId="0" fillId="4" borderId="4" xfId="0" applyNumberFormat="1" applyFill="1" applyBorder="1"/>
    <xf numFmtId="165" fontId="0" fillId="4" borderId="4" xfId="0" applyNumberFormat="1" applyFill="1" applyBorder="1"/>
    <xf numFmtId="0" fontId="0" fillId="4" borderId="0" xfId="0" applyFill="1"/>
    <xf numFmtId="0" fontId="12" fillId="3" borderId="2" xfId="1" applyFont="1" applyFill="1" applyBorder="1" applyAlignment="1">
      <alignment horizontal="left" vertical="center" wrapText="1"/>
    </xf>
    <xf numFmtId="164" fontId="12" fillId="3" borderId="2" xfId="3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8" fillId="0" borderId="3" xfId="3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workbookViewId="0">
      <selection activeCell="A6" sqref="A6:D6"/>
    </sheetView>
  </sheetViews>
  <sheetFormatPr defaultRowHeight="15"/>
  <cols>
    <col min="1" max="1" width="64.7109375" style="25" customWidth="1"/>
    <col min="2" max="2" width="20.42578125" style="26" customWidth="1"/>
    <col min="3" max="3" width="12.140625" style="27" customWidth="1"/>
    <col min="4" max="4" width="16.42578125" style="28" customWidth="1"/>
    <col min="5" max="5" width="0" style="7" hidden="1" customWidth="1"/>
    <col min="6" max="6" width="14.7109375" style="7" bestFit="1" customWidth="1"/>
    <col min="7" max="16384" width="9.140625" style="7"/>
  </cols>
  <sheetData>
    <row r="1" spans="1:4" s="8" customFormat="1" ht="35.25" customHeight="1">
      <c r="A1" s="43" t="s">
        <v>7</v>
      </c>
      <c r="B1" s="43"/>
      <c r="C1" s="43"/>
      <c r="D1" s="43"/>
    </row>
    <row r="2" spans="1:4" ht="24" customHeight="1">
      <c r="A2" s="43"/>
      <c r="B2" s="43"/>
      <c r="C2" s="43"/>
      <c r="D2" s="43"/>
    </row>
    <row r="3" spans="1:4" ht="35.25" customHeight="1">
      <c r="A3" s="9" t="s">
        <v>30</v>
      </c>
      <c r="B3" s="41" t="s">
        <v>55</v>
      </c>
      <c r="C3" s="41"/>
      <c r="D3" s="10"/>
    </row>
    <row r="4" spans="1:4" ht="57">
      <c r="A4" s="11" t="s">
        <v>2</v>
      </c>
      <c r="B4" s="4" t="s">
        <v>26</v>
      </c>
      <c r="C4" s="12" t="s">
        <v>0</v>
      </c>
      <c r="D4" s="13" t="s">
        <v>1</v>
      </c>
    </row>
    <row r="5" spans="1:4">
      <c r="A5" s="11" t="s">
        <v>148</v>
      </c>
      <c r="B5" s="4">
        <v>1680565.2266000004</v>
      </c>
      <c r="C5" s="12"/>
      <c r="D5" s="13"/>
    </row>
    <row r="6" spans="1:4">
      <c r="A6" s="42" t="s">
        <v>41</v>
      </c>
      <c r="B6" s="42"/>
      <c r="C6" s="42"/>
      <c r="D6" s="42"/>
    </row>
    <row r="7" spans="1:4">
      <c r="A7" s="11" t="s">
        <v>56</v>
      </c>
      <c r="B7" s="4">
        <v>1202942.1000000001</v>
      </c>
      <c r="C7" s="31" t="s">
        <v>45</v>
      </c>
      <c r="D7" s="13"/>
    </row>
    <row r="8" spans="1:4">
      <c r="A8" s="11" t="s">
        <v>57</v>
      </c>
      <c r="B8" s="4">
        <v>1205007.3999999999</v>
      </c>
      <c r="C8" s="31" t="s">
        <v>45</v>
      </c>
      <c r="D8" s="13"/>
    </row>
    <row r="9" spans="1:4">
      <c r="A9" s="11" t="s">
        <v>58</v>
      </c>
      <c r="B9" s="4">
        <f>B8-B7</f>
        <v>2065.2999999998137</v>
      </c>
      <c r="C9" s="31" t="s">
        <v>45</v>
      </c>
      <c r="D9" s="13"/>
    </row>
    <row r="10" spans="1:4">
      <c r="A10" s="11" t="s">
        <v>8</v>
      </c>
      <c r="B10" s="4">
        <f>SUM(B11:B19)</f>
        <v>197412.96</v>
      </c>
      <c r="C10" s="31" t="s">
        <v>45</v>
      </c>
      <c r="D10" s="13"/>
    </row>
    <row r="11" spans="1:4">
      <c r="A11" s="38" t="s">
        <v>31</v>
      </c>
      <c r="B11" s="39">
        <v>8517.42</v>
      </c>
      <c r="C11" s="31" t="s">
        <v>45</v>
      </c>
      <c r="D11" s="16"/>
    </row>
    <row r="12" spans="1:4">
      <c r="A12" s="38" t="s">
        <v>39</v>
      </c>
      <c r="B12" s="39">
        <v>18773.7</v>
      </c>
      <c r="C12" s="31" t="s">
        <v>45</v>
      </c>
      <c r="D12" s="16"/>
    </row>
    <row r="13" spans="1:4">
      <c r="A13" s="38" t="s">
        <v>40</v>
      </c>
      <c r="B13" s="39">
        <v>13468.74</v>
      </c>
      <c r="C13" s="31" t="s">
        <v>45</v>
      </c>
      <c r="D13" s="16"/>
    </row>
    <row r="14" spans="1:4">
      <c r="A14" s="38" t="s">
        <v>38</v>
      </c>
      <c r="B14" s="39">
        <v>99674.28</v>
      </c>
      <c r="C14" s="31" t="s">
        <v>45</v>
      </c>
      <c r="D14" s="16"/>
    </row>
    <row r="15" spans="1:4">
      <c r="A15" s="38" t="s">
        <v>54</v>
      </c>
      <c r="B15" s="39">
        <v>14559.18</v>
      </c>
      <c r="C15" s="31" t="s">
        <v>45</v>
      </c>
      <c r="D15" s="16"/>
    </row>
    <row r="16" spans="1:4">
      <c r="A16" s="38" t="s">
        <v>32</v>
      </c>
      <c r="B16" s="39">
        <v>0</v>
      </c>
      <c r="C16" s="31" t="s">
        <v>45</v>
      </c>
      <c r="D16" s="16"/>
    </row>
    <row r="17" spans="1:4">
      <c r="A17" s="38" t="s">
        <v>43</v>
      </c>
      <c r="B17" s="39">
        <v>13704.54</v>
      </c>
      <c r="C17" s="31" t="s">
        <v>45</v>
      </c>
      <c r="D17" s="16"/>
    </row>
    <row r="18" spans="1:4">
      <c r="A18" s="38" t="s">
        <v>53</v>
      </c>
      <c r="B18" s="39">
        <v>8399.58</v>
      </c>
      <c r="C18" s="31" t="s">
        <v>45</v>
      </c>
      <c r="D18" s="16"/>
    </row>
    <row r="19" spans="1:4">
      <c r="A19" s="15" t="s">
        <v>9</v>
      </c>
      <c r="B19" s="5">
        <f>900*12+792.96*12</f>
        <v>20315.52</v>
      </c>
      <c r="C19" s="31" t="s">
        <v>45</v>
      </c>
      <c r="D19" s="16"/>
    </row>
    <row r="20" spans="1:4">
      <c r="A20" s="17" t="s">
        <v>59</v>
      </c>
      <c r="B20" s="4">
        <f>B7+B10-B19</f>
        <v>1380039.54</v>
      </c>
      <c r="C20" s="31" t="s">
        <v>45</v>
      </c>
      <c r="D20" s="16"/>
    </row>
    <row r="21" spans="1:4" s="18" customFormat="1">
      <c r="A21" s="40" t="s">
        <v>10</v>
      </c>
      <c r="B21" s="40"/>
      <c r="C21" s="40"/>
      <c r="D21" s="40"/>
    </row>
    <row r="22" spans="1:4" s="18" customFormat="1" ht="15.75" thickBot="1">
      <c r="A22" s="1" t="s">
        <v>11</v>
      </c>
      <c r="B22" s="14">
        <f>B23+B24</f>
        <v>215119.62</v>
      </c>
      <c r="C22" s="19"/>
      <c r="D22" s="6"/>
    </row>
    <row r="23" spans="1:4" s="29" customFormat="1" ht="15.75" thickBot="1">
      <c r="A23" s="32" t="s">
        <v>60</v>
      </c>
      <c r="B23" s="33">
        <v>104392.56</v>
      </c>
      <c r="C23" s="32" t="s">
        <v>3</v>
      </c>
      <c r="D23" s="33">
        <v>25338</v>
      </c>
    </row>
    <row r="24" spans="1:4" s="29" customFormat="1" ht="15.75" thickBot="1">
      <c r="A24" s="32" t="s">
        <v>61</v>
      </c>
      <c r="B24" s="33">
        <v>110727.06</v>
      </c>
      <c r="C24" s="32" t="s">
        <v>3</v>
      </c>
      <c r="D24" s="33">
        <v>25338</v>
      </c>
    </row>
    <row r="25" spans="1:4" s="18" customFormat="1" ht="29.25" thickBot="1">
      <c r="A25" s="1" t="s">
        <v>12</v>
      </c>
      <c r="B25" s="14">
        <f>B26+B27</f>
        <v>99451.62</v>
      </c>
      <c r="C25" s="19"/>
      <c r="D25" s="6"/>
    </row>
    <row r="26" spans="1:4" s="29" customFormat="1" ht="15.75" thickBot="1">
      <c r="A26" s="32" t="s">
        <v>62</v>
      </c>
      <c r="B26" s="33">
        <v>48142.2</v>
      </c>
      <c r="C26" s="32" t="s">
        <v>3</v>
      </c>
      <c r="D26" s="33">
        <v>25338</v>
      </c>
    </row>
    <row r="27" spans="1:4" s="29" customFormat="1" ht="15.75" thickBot="1">
      <c r="A27" s="32" t="s">
        <v>63</v>
      </c>
      <c r="B27" s="33">
        <v>51309.42</v>
      </c>
      <c r="C27" s="32" t="s">
        <v>3</v>
      </c>
      <c r="D27" s="33">
        <v>25338</v>
      </c>
    </row>
    <row r="28" spans="1:4" s="18" customFormat="1">
      <c r="A28" s="1" t="s">
        <v>13</v>
      </c>
      <c r="B28" s="14">
        <v>0</v>
      </c>
      <c r="C28" s="3"/>
      <c r="D28" s="6"/>
    </row>
    <row r="29" spans="1:4" s="18" customFormat="1" ht="43.5" thickBot="1">
      <c r="A29" s="1" t="s">
        <v>14</v>
      </c>
      <c r="B29" s="14">
        <f>SUM(B30:B35)</f>
        <v>29645.46</v>
      </c>
      <c r="C29" s="19"/>
      <c r="D29" s="6"/>
    </row>
    <row r="30" spans="1:4" s="29" customFormat="1" ht="15.75" thickBot="1">
      <c r="A30" s="32" t="s">
        <v>64</v>
      </c>
      <c r="B30" s="33">
        <v>2533.8000000000002</v>
      </c>
      <c r="C30" s="32" t="s">
        <v>3</v>
      </c>
      <c r="D30" s="33">
        <v>25338</v>
      </c>
    </row>
    <row r="31" spans="1:4" s="29" customFormat="1" ht="15.75" thickBot="1">
      <c r="A31" s="32" t="s">
        <v>65</v>
      </c>
      <c r="B31" s="33">
        <v>2533.8000000000002</v>
      </c>
      <c r="C31" s="32" t="s">
        <v>3</v>
      </c>
      <c r="D31" s="33">
        <v>25338</v>
      </c>
    </row>
    <row r="32" spans="1:4" s="29" customFormat="1" ht="15.75" thickBot="1">
      <c r="A32" s="32" t="s">
        <v>131</v>
      </c>
      <c r="B32" s="33">
        <v>2280.42</v>
      </c>
      <c r="C32" s="32" t="s">
        <v>3</v>
      </c>
      <c r="D32" s="33">
        <v>25338</v>
      </c>
    </row>
    <row r="33" spans="1:4" s="29" customFormat="1" ht="15.75" thickBot="1">
      <c r="A33" s="32" t="s">
        <v>132</v>
      </c>
      <c r="B33" s="33">
        <v>2280.42</v>
      </c>
      <c r="C33" s="32" t="s">
        <v>3</v>
      </c>
      <c r="D33" s="33">
        <v>25338</v>
      </c>
    </row>
    <row r="34" spans="1:4" s="29" customFormat="1" ht="15.75" thickBot="1">
      <c r="A34" s="32" t="s">
        <v>66</v>
      </c>
      <c r="B34" s="33">
        <v>9628.44</v>
      </c>
      <c r="C34" s="32" t="s">
        <v>3</v>
      </c>
      <c r="D34" s="33">
        <v>25338</v>
      </c>
    </row>
    <row r="35" spans="1:4" s="29" customFormat="1" ht="15.75" thickBot="1">
      <c r="A35" s="32" t="s">
        <v>67</v>
      </c>
      <c r="B35" s="33">
        <v>10388.58</v>
      </c>
      <c r="C35" s="32" t="s">
        <v>3</v>
      </c>
      <c r="D35" s="33">
        <v>25338</v>
      </c>
    </row>
    <row r="36" spans="1:4" s="18" customFormat="1" ht="43.5" thickBot="1">
      <c r="A36" s="1" t="s">
        <v>15</v>
      </c>
      <c r="B36" s="20">
        <f>SUM(B37:B66)</f>
        <v>236107.55</v>
      </c>
      <c r="C36" s="21"/>
      <c r="D36" s="21"/>
    </row>
    <row r="37" spans="1:4" s="29" customFormat="1" ht="15.75" thickBot="1">
      <c r="A37" s="32" t="s">
        <v>110</v>
      </c>
      <c r="B37" s="33">
        <v>4642.17</v>
      </c>
      <c r="C37" s="32" t="s">
        <v>42</v>
      </c>
      <c r="D37" s="33">
        <v>3</v>
      </c>
    </row>
    <row r="38" spans="1:4" s="29" customFormat="1" ht="15.75" thickBot="1">
      <c r="A38" s="32" t="s">
        <v>111</v>
      </c>
      <c r="B38" s="33">
        <v>420.56</v>
      </c>
      <c r="C38" s="32" t="s">
        <v>42</v>
      </c>
      <c r="D38" s="33">
        <v>1</v>
      </c>
    </row>
    <row r="39" spans="1:4" s="29" customFormat="1" ht="15.75" thickBot="1">
      <c r="A39" s="32" t="s">
        <v>112</v>
      </c>
      <c r="B39" s="33">
        <v>4348.47</v>
      </c>
      <c r="C39" s="32" t="s">
        <v>50</v>
      </c>
      <c r="D39" s="33">
        <v>1</v>
      </c>
    </row>
    <row r="40" spans="1:4" s="29" customFormat="1" ht="15.75" thickBot="1">
      <c r="A40" s="32" t="s">
        <v>113</v>
      </c>
      <c r="B40" s="33">
        <v>554.74</v>
      </c>
      <c r="C40" s="32" t="s">
        <v>42</v>
      </c>
      <c r="D40" s="33">
        <v>0.2</v>
      </c>
    </row>
    <row r="41" spans="1:4" s="29" customFormat="1" ht="15.75" thickBot="1">
      <c r="A41" s="32" t="s">
        <v>114</v>
      </c>
      <c r="B41" s="33">
        <v>8382</v>
      </c>
      <c r="C41" s="32" t="s">
        <v>29</v>
      </c>
      <c r="D41" s="33">
        <v>1</v>
      </c>
    </row>
    <row r="42" spans="1:4" s="29" customFormat="1" ht="15.75" thickBot="1">
      <c r="A42" s="32" t="s">
        <v>115</v>
      </c>
      <c r="B42" s="33">
        <v>4821.4799999999996</v>
      </c>
      <c r="C42" s="32" t="s">
        <v>42</v>
      </c>
      <c r="D42" s="33">
        <v>1</v>
      </c>
    </row>
    <row r="43" spans="1:4" s="29" customFormat="1" ht="15.75" thickBot="1">
      <c r="A43" s="32" t="s">
        <v>116</v>
      </c>
      <c r="B43" s="33">
        <v>14676</v>
      </c>
      <c r="C43" s="32" t="s">
        <v>42</v>
      </c>
      <c r="D43" s="33">
        <v>1</v>
      </c>
    </row>
    <row r="44" spans="1:4" s="29" customFormat="1" ht="15.75" thickBot="1">
      <c r="A44" s="32" t="s">
        <v>90</v>
      </c>
      <c r="B44" s="33">
        <v>65204.6</v>
      </c>
      <c r="C44" s="32" t="s">
        <v>42</v>
      </c>
      <c r="D44" s="33">
        <v>4</v>
      </c>
    </row>
    <row r="45" spans="1:4" s="29" customFormat="1" ht="15.75" thickBot="1">
      <c r="A45" s="32" t="s">
        <v>91</v>
      </c>
      <c r="B45" s="33">
        <v>690.36</v>
      </c>
      <c r="C45" s="32" t="s">
        <v>4</v>
      </c>
      <c r="D45" s="33">
        <v>3</v>
      </c>
    </row>
    <row r="46" spans="1:4" s="29" customFormat="1" ht="15.75" thickBot="1">
      <c r="A46" s="32" t="s">
        <v>92</v>
      </c>
      <c r="B46" s="33">
        <v>2260.5300000000002</v>
      </c>
      <c r="C46" s="32" t="s">
        <v>93</v>
      </c>
      <c r="D46" s="33">
        <v>1</v>
      </c>
    </row>
    <row r="47" spans="1:4" s="29" customFormat="1" ht="15.75" thickBot="1">
      <c r="A47" s="32" t="s">
        <v>94</v>
      </c>
      <c r="B47" s="33">
        <v>485.59</v>
      </c>
      <c r="C47" s="32" t="s">
        <v>42</v>
      </c>
      <c r="D47" s="33">
        <v>1</v>
      </c>
    </row>
    <row r="48" spans="1:4" s="29" customFormat="1" ht="15.75" thickBot="1">
      <c r="A48" s="32" t="s">
        <v>96</v>
      </c>
      <c r="B48" s="33">
        <v>417.76</v>
      </c>
      <c r="C48" s="32" t="s">
        <v>29</v>
      </c>
      <c r="D48" s="33">
        <v>1</v>
      </c>
    </row>
    <row r="49" spans="1:4" s="29" customFormat="1" ht="15.75" thickBot="1">
      <c r="A49" s="32" t="s">
        <v>97</v>
      </c>
      <c r="B49" s="33">
        <v>196.2</v>
      </c>
      <c r="C49" s="32" t="s">
        <v>42</v>
      </c>
      <c r="D49" s="33">
        <v>1</v>
      </c>
    </row>
    <row r="50" spans="1:4" s="29" customFormat="1" ht="15.75" thickBot="1">
      <c r="A50" s="32" t="s">
        <v>82</v>
      </c>
      <c r="B50" s="33">
        <v>8950</v>
      </c>
      <c r="C50" s="32" t="s">
        <v>42</v>
      </c>
      <c r="D50" s="33">
        <v>5</v>
      </c>
    </row>
    <row r="51" spans="1:4" s="29" customFormat="1" ht="15.75" thickBot="1">
      <c r="A51" s="32" t="s">
        <v>88</v>
      </c>
      <c r="B51" s="33">
        <v>407.84</v>
      </c>
      <c r="C51" s="32" t="s">
        <v>42</v>
      </c>
      <c r="D51" s="33">
        <v>1</v>
      </c>
    </row>
    <row r="52" spans="1:4" s="29" customFormat="1" ht="15.75" thickBot="1">
      <c r="A52" s="32" t="s">
        <v>101</v>
      </c>
      <c r="B52" s="33">
        <v>2855.83</v>
      </c>
      <c r="C52" s="32" t="s">
        <v>42</v>
      </c>
      <c r="D52" s="33">
        <v>1</v>
      </c>
    </row>
    <row r="53" spans="1:4" s="29" customFormat="1" ht="15.75" thickBot="1">
      <c r="A53" s="32" t="s">
        <v>103</v>
      </c>
      <c r="B53" s="33">
        <v>4687</v>
      </c>
      <c r="C53" s="32" t="s">
        <v>50</v>
      </c>
      <c r="D53" s="33">
        <v>1</v>
      </c>
    </row>
    <row r="54" spans="1:4" s="29" customFormat="1" ht="15.75" thickBot="1">
      <c r="A54" s="32" t="s">
        <v>105</v>
      </c>
      <c r="B54" s="33">
        <v>389.6</v>
      </c>
      <c r="C54" s="32" t="s">
        <v>42</v>
      </c>
      <c r="D54" s="33">
        <v>1</v>
      </c>
    </row>
    <row r="55" spans="1:4" s="29" customFormat="1" ht="15.75" thickBot="1">
      <c r="A55" s="32" t="s">
        <v>108</v>
      </c>
      <c r="B55" s="33">
        <v>232.36</v>
      </c>
      <c r="C55" s="32" t="s">
        <v>42</v>
      </c>
      <c r="D55" s="33">
        <v>1</v>
      </c>
    </row>
    <row r="56" spans="1:4" s="29" customFormat="1" ht="15.75" thickBot="1">
      <c r="A56" s="32" t="s">
        <v>125</v>
      </c>
      <c r="B56" s="33">
        <v>1032.8499999999999</v>
      </c>
      <c r="C56" s="32" t="s">
        <v>126</v>
      </c>
      <c r="D56" s="33">
        <v>1</v>
      </c>
    </row>
    <row r="57" spans="1:4" s="29" customFormat="1" ht="15.75" thickBot="1">
      <c r="A57" s="32" t="s">
        <v>125</v>
      </c>
      <c r="B57" s="33">
        <v>1032.8499999999999</v>
      </c>
      <c r="C57" s="32" t="s">
        <v>126</v>
      </c>
      <c r="D57" s="33">
        <v>1</v>
      </c>
    </row>
    <row r="58" spans="1:4" s="29" customFormat="1" ht="15.75" thickBot="1">
      <c r="A58" s="32" t="s">
        <v>138</v>
      </c>
      <c r="B58" s="33">
        <v>147.24</v>
      </c>
      <c r="C58" s="32" t="s">
        <v>42</v>
      </c>
      <c r="D58" s="33">
        <v>1</v>
      </c>
    </row>
    <row r="59" spans="1:4" s="29" customFormat="1" ht="15.75" thickBot="1">
      <c r="A59" s="32" t="s">
        <v>139</v>
      </c>
      <c r="B59" s="33">
        <v>3925.6</v>
      </c>
      <c r="C59" s="32" t="s">
        <v>140</v>
      </c>
      <c r="D59" s="33">
        <v>10</v>
      </c>
    </row>
    <row r="60" spans="1:4" s="29" customFormat="1" ht="15.75" thickBot="1">
      <c r="A60" s="32" t="s">
        <v>141</v>
      </c>
      <c r="B60" s="33">
        <v>582.9</v>
      </c>
      <c r="C60" s="32" t="s">
        <v>42</v>
      </c>
      <c r="D60" s="33">
        <v>1</v>
      </c>
    </row>
    <row r="61" spans="1:4" s="29" customFormat="1" ht="15.75" thickBot="1">
      <c r="A61" s="32" t="s">
        <v>142</v>
      </c>
      <c r="B61" s="33">
        <v>8395.0499999999993</v>
      </c>
      <c r="C61" s="32" t="s">
        <v>42</v>
      </c>
      <c r="D61" s="33">
        <v>15</v>
      </c>
    </row>
    <row r="62" spans="1:4" s="29" customFormat="1" ht="15.75" thickBot="1">
      <c r="A62" s="32" t="s">
        <v>144</v>
      </c>
      <c r="B62" s="33">
        <v>714.34</v>
      </c>
      <c r="C62" s="32" t="s">
        <v>42</v>
      </c>
      <c r="D62" s="33">
        <v>2</v>
      </c>
    </row>
    <row r="63" spans="1:4" s="29" customFormat="1" ht="15.75" thickBot="1">
      <c r="A63" s="32" t="s">
        <v>145</v>
      </c>
      <c r="B63" s="33">
        <v>7108.2</v>
      </c>
      <c r="C63" s="32" t="s">
        <v>3</v>
      </c>
      <c r="D63" s="33">
        <v>30</v>
      </c>
    </row>
    <row r="64" spans="1:4" s="29" customFormat="1" ht="15.75" thickBot="1">
      <c r="A64" s="32" t="s">
        <v>120</v>
      </c>
      <c r="B64" s="33">
        <v>2505.3000000000002</v>
      </c>
      <c r="C64" s="32" t="s">
        <v>42</v>
      </c>
      <c r="D64" s="33">
        <v>5</v>
      </c>
    </row>
    <row r="65" spans="1:4" s="29" customFormat="1" ht="15.75" thickBot="1">
      <c r="A65" s="32" t="s">
        <v>129</v>
      </c>
      <c r="B65" s="33">
        <v>42069.3</v>
      </c>
      <c r="C65" s="32" t="s">
        <v>130</v>
      </c>
      <c r="D65" s="33">
        <v>30</v>
      </c>
    </row>
    <row r="66" spans="1:4" s="29" customFormat="1" ht="15.75" thickBot="1">
      <c r="A66" s="32" t="s">
        <v>134</v>
      </c>
      <c r="B66" s="33">
        <v>43970.83</v>
      </c>
      <c r="C66" s="32" t="s">
        <v>29</v>
      </c>
      <c r="D66" s="33">
        <v>1</v>
      </c>
    </row>
    <row r="67" spans="1:4" s="18" customFormat="1" ht="43.5" thickBot="1">
      <c r="A67" s="1" t="s">
        <v>16</v>
      </c>
      <c r="B67" s="14">
        <f>SUM(B68:B97)</f>
        <v>161859.30999999994</v>
      </c>
      <c r="C67" s="19"/>
      <c r="D67" s="6"/>
    </row>
    <row r="68" spans="1:4" s="29" customFormat="1" ht="15.75" thickBot="1">
      <c r="A68" s="32" t="s">
        <v>51</v>
      </c>
      <c r="B68" s="33">
        <v>22224</v>
      </c>
      <c r="C68" s="32" t="s">
        <v>17</v>
      </c>
      <c r="D68" s="33">
        <v>32</v>
      </c>
    </row>
    <row r="69" spans="1:4" s="29" customFormat="1" ht="15.75" thickBot="1">
      <c r="A69" s="32" t="s">
        <v>52</v>
      </c>
      <c r="B69" s="33">
        <v>3659.94</v>
      </c>
      <c r="C69" s="32" t="s">
        <v>42</v>
      </c>
      <c r="D69" s="33">
        <v>6</v>
      </c>
    </row>
    <row r="70" spans="1:4" s="29" customFormat="1" ht="15.75" thickBot="1">
      <c r="A70" s="32" t="s">
        <v>119</v>
      </c>
      <c r="B70" s="33">
        <v>2005.85</v>
      </c>
      <c r="C70" s="32" t="s">
        <v>42</v>
      </c>
      <c r="D70" s="33">
        <v>1</v>
      </c>
    </row>
    <row r="71" spans="1:4" s="29" customFormat="1" ht="15.75" thickBot="1">
      <c r="A71" s="32" t="s">
        <v>83</v>
      </c>
      <c r="B71" s="33">
        <v>6585.34</v>
      </c>
      <c r="C71" s="32" t="s">
        <v>42</v>
      </c>
      <c r="D71" s="33">
        <v>2</v>
      </c>
    </row>
    <row r="72" spans="1:4" s="29" customFormat="1" ht="15.75" thickBot="1">
      <c r="A72" s="32" t="s">
        <v>84</v>
      </c>
      <c r="B72" s="33">
        <v>6546.94</v>
      </c>
      <c r="C72" s="32" t="s">
        <v>85</v>
      </c>
      <c r="D72" s="33">
        <v>3</v>
      </c>
    </row>
    <row r="73" spans="1:4" s="29" customFormat="1" ht="15.75" thickBot="1">
      <c r="A73" s="32" t="s">
        <v>86</v>
      </c>
      <c r="B73" s="33">
        <v>1263.27</v>
      </c>
      <c r="C73" s="32" t="s">
        <v>87</v>
      </c>
      <c r="D73" s="33">
        <v>1</v>
      </c>
    </row>
    <row r="74" spans="1:4" s="29" customFormat="1" ht="15.75" thickBot="1">
      <c r="A74" s="32" t="s">
        <v>77</v>
      </c>
      <c r="B74" s="33">
        <v>10900.77</v>
      </c>
      <c r="C74" s="32" t="s">
        <v>42</v>
      </c>
      <c r="D74" s="33">
        <v>1</v>
      </c>
    </row>
    <row r="75" spans="1:4" s="29" customFormat="1" ht="15.75" thickBot="1">
      <c r="A75" s="32" t="s">
        <v>78</v>
      </c>
      <c r="B75" s="33">
        <v>2152.4699999999998</v>
      </c>
      <c r="C75" s="32" t="s">
        <v>42</v>
      </c>
      <c r="D75" s="33">
        <v>1</v>
      </c>
    </row>
    <row r="76" spans="1:4" s="29" customFormat="1" ht="15.75" thickBot="1">
      <c r="A76" s="32" t="s">
        <v>27</v>
      </c>
      <c r="B76" s="33">
        <v>8507.25</v>
      </c>
      <c r="C76" s="32" t="s">
        <v>28</v>
      </c>
      <c r="D76" s="33">
        <v>15</v>
      </c>
    </row>
    <row r="77" spans="1:4" s="29" customFormat="1" ht="15.75" thickBot="1">
      <c r="A77" s="32" t="s">
        <v>48</v>
      </c>
      <c r="B77" s="33">
        <v>843.48</v>
      </c>
      <c r="C77" s="32" t="s">
        <v>29</v>
      </c>
      <c r="D77" s="33">
        <v>1</v>
      </c>
    </row>
    <row r="78" spans="1:4" s="29" customFormat="1" ht="15.75" thickBot="1">
      <c r="A78" s="32" t="s">
        <v>48</v>
      </c>
      <c r="B78" s="33">
        <v>762.86</v>
      </c>
      <c r="C78" s="32" t="s">
        <v>33</v>
      </c>
      <c r="D78" s="33">
        <v>2</v>
      </c>
    </row>
    <row r="79" spans="1:4" s="29" customFormat="1" ht="15.75" thickBot="1">
      <c r="A79" s="32" t="s">
        <v>34</v>
      </c>
      <c r="B79" s="33">
        <v>11148.8</v>
      </c>
      <c r="C79" s="32" t="s">
        <v>4</v>
      </c>
      <c r="D79" s="33">
        <v>80</v>
      </c>
    </row>
    <row r="80" spans="1:4" s="29" customFormat="1" ht="15.75" thickBot="1">
      <c r="A80" s="32" t="s">
        <v>99</v>
      </c>
      <c r="B80" s="33">
        <v>965.76</v>
      </c>
      <c r="C80" s="32" t="s">
        <v>4</v>
      </c>
      <c r="D80" s="33">
        <v>8</v>
      </c>
    </row>
    <row r="81" spans="1:4" s="29" customFormat="1" ht="15.75" thickBot="1">
      <c r="A81" s="32" t="s">
        <v>81</v>
      </c>
      <c r="B81" s="33">
        <v>576.87</v>
      </c>
      <c r="C81" s="32" t="s">
        <v>17</v>
      </c>
      <c r="D81" s="33">
        <v>1</v>
      </c>
    </row>
    <row r="82" spans="1:4" s="29" customFormat="1" ht="15.75" thickBot="1">
      <c r="A82" s="32" t="s">
        <v>89</v>
      </c>
      <c r="B82" s="33">
        <v>1117</v>
      </c>
      <c r="C82" s="32" t="s">
        <v>42</v>
      </c>
      <c r="D82" s="33">
        <v>1</v>
      </c>
    </row>
    <row r="83" spans="1:4" s="29" customFormat="1" ht="15.75" thickBot="1">
      <c r="A83" s="32" t="s">
        <v>49</v>
      </c>
      <c r="B83" s="33">
        <v>1117.43</v>
      </c>
      <c r="C83" s="32" t="s">
        <v>42</v>
      </c>
      <c r="D83" s="33">
        <v>1</v>
      </c>
    </row>
    <row r="84" spans="1:4" s="29" customFormat="1" ht="15.75" thickBot="1">
      <c r="A84" s="32" t="s">
        <v>102</v>
      </c>
      <c r="B84" s="33">
        <v>11551.8</v>
      </c>
      <c r="C84" s="32" t="s">
        <v>29</v>
      </c>
      <c r="D84" s="33">
        <v>1</v>
      </c>
    </row>
    <row r="85" spans="1:4" s="29" customFormat="1" ht="15.75" thickBot="1">
      <c r="A85" s="32" t="s">
        <v>100</v>
      </c>
      <c r="B85" s="33">
        <v>10141.450000000001</v>
      </c>
      <c r="C85" s="32" t="s">
        <v>29</v>
      </c>
      <c r="D85" s="33">
        <v>1</v>
      </c>
    </row>
    <row r="86" spans="1:4" s="29" customFormat="1" ht="15.75" thickBot="1">
      <c r="A86" s="32" t="s">
        <v>122</v>
      </c>
      <c r="B86" s="33">
        <v>16421.04</v>
      </c>
      <c r="C86" s="32" t="s">
        <v>123</v>
      </c>
      <c r="D86" s="33">
        <v>12</v>
      </c>
    </row>
    <row r="87" spans="1:4" s="29" customFormat="1" ht="15.75" thickBot="1">
      <c r="A87" s="32" t="s">
        <v>106</v>
      </c>
      <c r="B87" s="33">
        <v>6959.83</v>
      </c>
      <c r="C87" s="32" t="s">
        <v>42</v>
      </c>
      <c r="D87" s="33">
        <v>1</v>
      </c>
    </row>
    <row r="88" spans="1:4" s="29" customFormat="1" ht="15.75" thickBot="1">
      <c r="A88" s="32" t="s">
        <v>135</v>
      </c>
      <c r="B88" s="33">
        <v>9477.5</v>
      </c>
      <c r="C88" s="32" t="s">
        <v>42</v>
      </c>
      <c r="D88" s="33">
        <v>1</v>
      </c>
    </row>
    <row r="89" spans="1:4" s="29" customFormat="1" ht="15.75" thickBot="1">
      <c r="A89" s="32" t="s">
        <v>136</v>
      </c>
      <c r="B89" s="33">
        <v>5969.36</v>
      </c>
      <c r="C89" s="32" t="s">
        <v>42</v>
      </c>
      <c r="D89" s="33">
        <v>4</v>
      </c>
    </row>
    <row r="90" spans="1:4" s="29" customFormat="1" ht="15.75" thickBot="1">
      <c r="A90" s="32" t="s">
        <v>137</v>
      </c>
      <c r="B90" s="33">
        <v>1597.75</v>
      </c>
      <c r="C90" s="32" t="s">
        <v>4</v>
      </c>
      <c r="D90" s="33">
        <v>5</v>
      </c>
    </row>
    <row r="91" spans="1:4" s="29" customFormat="1" ht="15.75" thickBot="1">
      <c r="A91" s="32" t="s">
        <v>127</v>
      </c>
      <c r="B91" s="33">
        <v>427.22</v>
      </c>
      <c r="C91" s="32" t="s">
        <v>42</v>
      </c>
      <c r="D91" s="33">
        <v>1</v>
      </c>
    </row>
    <row r="92" spans="1:4" s="29" customFormat="1" ht="15.75" thickBot="1">
      <c r="A92" s="32" t="s">
        <v>133</v>
      </c>
      <c r="B92" s="33">
        <v>2819.16</v>
      </c>
      <c r="C92" s="32" t="s">
        <v>85</v>
      </c>
      <c r="D92" s="33">
        <v>2</v>
      </c>
    </row>
    <row r="93" spans="1:4" s="29" customFormat="1" ht="15.75" thickBot="1">
      <c r="A93" s="32" t="s">
        <v>143</v>
      </c>
      <c r="B93" s="33">
        <v>1694.32</v>
      </c>
      <c r="C93" s="32" t="s">
        <v>42</v>
      </c>
      <c r="D93" s="33">
        <v>2</v>
      </c>
    </row>
    <row r="94" spans="1:4" s="29" customFormat="1" ht="15.75" thickBot="1">
      <c r="A94" s="32" t="s">
        <v>146</v>
      </c>
      <c r="B94" s="33">
        <v>758.84</v>
      </c>
      <c r="C94" s="32" t="s">
        <v>42</v>
      </c>
      <c r="D94" s="33">
        <v>2</v>
      </c>
    </row>
    <row r="95" spans="1:4" s="29" customFormat="1" ht="15.75" thickBot="1">
      <c r="A95" s="32" t="s">
        <v>146</v>
      </c>
      <c r="B95" s="33">
        <v>901.41</v>
      </c>
      <c r="C95" s="32" t="s">
        <v>42</v>
      </c>
      <c r="D95" s="33">
        <v>1</v>
      </c>
    </row>
    <row r="96" spans="1:4" s="29" customFormat="1" ht="15.75" thickBot="1">
      <c r="A96" s="32" t="s">
        <v>107</v>
      </c>
      <c r="B96" s="33">
        <v>7923.36</v>
      </c>
      <c r="C96" s="32" t="s">
        <v>50</v>
      </c>
      <c r="D96" s="33">
        <v>3</v>
      </c>
    </row>
    <row r="97" spans="1:4" s="29" customFormat="1" ht="15.75" thickBot="1">
      <c r="A97" s="32" t="s">
        <v>109</v>
      </c>
      <c r="B97" s="33">
        <v>4838.24</v>
      </c>
      <c r="C97" s="32" t="s">
        <v>42</v>
      </c>
      <c r="D97" s="33">
        <v>2</v>
      </c>
    </row>
    <row r="98" spans="1:4" s="29" customFormat="1" ht="15.75" thickBot="1">
      <c r="A98" s="32"/>
      <c r="B98" s="33"/>
      <c r="C98" s="32"/>
      <c r="D98" s="33"/>
    </row>
    <row r="99" spans="1:4" ht="28.5">
      <c r="A99" s="1" t="s">
        <v>18</v>
      </c>
      <c r="B99" s="14">
        <v>0</v>
      </c>
      <c r="C99" s="19"/>
      <c r="D99" s="6"/>
    </row>
    <row r="100" spans="1:4" ht="28.5">
      <c r="A100" s="1" t="s">
        <v>19</v>
      </c>
      <c r="B100" s="14">
        <v>0</v>
      </c>
      <c r="C100" s="19"/>
      <c r="D100" s="6"/>
    </row>
    <row r="101" spans="1:4" ht="28.5" hidden="1">
      <c r="A101" s="1" t="s">
        <v>20</v>
      </c>
      <c r="B101" s="14">
        <v>0</v>
      </c>
      <c r="C101" s="19"/>
      <c r="D101" s="6"/>
    </row>
    <row r="102" spans="1:4" ht="29.25" thickBot="1">
      <c r="A102" s="1" t="s">
        <v>21</v>
      </c>
      <c r="B102" s="14">
        <f>B104+B103</f>
        <v>275.92</v>
      </c>
      <c r="C102" s="19"/>
      <c r="D102" s="6"/>
    </row>
    <row r="103" spans="1:4" s="29" customFormat="1" ht="15.75" thickBot="1">
      <c r="A103" s="32" t="s">
        <v>128</v>
      </c>
      <c r="B103" s="33">
        <v>275.92</v>
      </c>
      <c r="C103" s="32" t="s">
        <v>3</v>
      </c>
      <c r="D103" s="33">
        <v>1</v>
      </c>
    </row>
    <row r="104" spans="1:4" s="29" customFormat="1" ht="15.75" thickBot="1">
      <c r="A104" s="32"/>
      <c r="B104" s="33"/>
      <c r="C104" s="32"/>
      <c r="D104" s="33"/>
    </row>
    <row r="105" spans="1:4" s="18" customFormat="1" ht="29.25" thickBot="1">
      <c r="A105" s="1" t="s">
        <v>22</v>
      </c>
      <c r="B105" s="14">
        <f>B107+B106</f>
        <v>13302.45</v>
      </c>
      <c r="C105" s="19"/>
      <c r="D105" s="6"/>
    </row>
    <row r="106" spans="1:4" s="29" customFormat="1" ht="15.75" thickBot="1">
      <c r="A106" s="32" t="s">
        <v>68</v>
      </c>
      <c r="B106" s="33">
        <v>6334.5</v>
      </c>
      <c r="C106" s="32" t="s">
        <v>3</v>
      </c>
      <c r="D106" s="33">
        <v>25338</v>
      </c>
    </row>
    <row r="107" spans="1:4" s="29" customFormat="1" ht="15.75" thickBot="1">
      <c r="A107" s="32" t="s">
        <v>69</v>
      </c>
      <c r="B107" s="33">
        <v>6967.95</v>
      </c>
      <c r="C107" s="32" t="s">
        <v>3</v>
      </c>
      <c r="D107" s="33">
        <v>25338</v>
      </c>
    </row>
    <row r="108" spans="1:4" s="18" customFormat="1" ht="29.25" thickBot="1">
      <c r="A108" s="1" t="s">
        <v>23</v>
      </c>
      <c r="B108" s="14">
        <f>B109+B110</f>
        <v>49865.18</v>
      </c>
      <c r="C108" s="19"/>
      <c r="D108" s="6"/>
    </row>
    <row r="109" spans="1:4" s="29" customFormat="1" ht="15.75" thickBot="1">
      <c r="A109" s="32" t="s">
        <v>121</v>
      </c>
      <c r="B109" s="33">
        <v>24324.48</v>
      </c>
      <c r="C109" s="32" t="s">
        <v>3</v>
      </c>
      <c r="D109" s="33">
        <v>25338</v>
      </c>
    </row>
    <row r="110" spans="1:4" s="29" customFormat="1" ht="15.75" thickBot="1">
      <c r="A110" s="32" t="s">
        <v>70</v>
      </c>
      <c r="B110" s="33">
        <v>25540.7</v>
      </c>
      <c r="C110" s="32" t="s">
        <v>3</v>
      </c>
      <c r="D110" s="33">
        <v>25338</v>
      </c>
    </row>
    <row r="111" spans="1:4" ht="43.5" thickBot="1">
      <c r="A111" s="1" t="s">
        <v>24</v>
      </c>
      <c r="B111" s="14">
        <f>SUM(B112:B112)</f>
        <v>0</v>
      </c>
      <c r="C111" s="19"/>
      <c r="D111" s="6"/>
    </row>
    <row r="112" spans="1:4" s="29" customFormat="1" ht="15.75" thickBot="1">
      <c r="A112" s="32"/>
      <c r="B112" s="33"/>
      <c r="C112" s="32"/>
      <c r="D112" s="33"/>
    </row>
    <row r="113" spans="1:6" s="18" customFormat="1" ht="57.75" thickBot="1">
      <c r="A113" s="1" t="s">
        <v>25</v>
      </c>
      <c r="B113" s="14">
        <f>SUM(B114:B122)</f>
        <v>167346.36999999997</v>
      </c>
      <c r="C113" s="19"/>
      <c r="D113" s="6"/>
    </row>
    <row r="114" spans="1:6" s="29" customFormat="1" ht="15.75" thickBot="1">
      <c r="A114" s="32" t="s">
        <v>124</v>
      </c>
      <c r="B114" s="33">
        <v>69679.5</v>
      </c>
      <c r="C114" s="32" t="s">
        <v>3</v>
      </c>
      <c r="D114" s="33">
        <v>25338</v>
      </c>
    </row>
    <row r="115" spans="1:6" s="29" customFormat="1" ht="15.75" thickBot="1">
      <c r="A115" s="32" t="s">
        <v>71</v>
      </c>
      <c r="B115" s="33">
        <v>76419.42</v>
      </c>
      <c r="C115" s="32" t="s">
        <v>3</v>
      </c>
      <c r="D115" s="33">
        <v>25338</v>
      </c>
    </row>
    <row r="116" spans="1:6" s="29" customFormat="1" ht="15.75" thickBot="1">
      <c r="A116" s="32" t="s">
        <v>104</v>
      </c>
      <c r="B116" s="33">
        <v>1313.33</v>
      </c>
      <c r="C116" s="32" t="s">
        <v>29</v>
      </c>
      <c r="D116" s="33">
        <v>1</v>
      </c>
    </row>
    <row r="117" spans="1:6" s="29" customFormat="1" ht="15.75" thickBot="1">
      <c r="A117" s="32" t="s">
        <v>117</v>
      </c>
      <c r="B117" s="33">
        <v>11460.02</v>
      </c>
      <c r="C117" s="32" t="s">
        <v>42</v>
      </c>
      <c r="D117" s="33">
        <v>13</v>
      </c>
    </row>
    <row r="118" spans="1:6" s="29" customFormat="1" ht="15.75" thickBot="1">
      <c r="A118" s="32" t="s">
        <v>118</v>
      </c>
      <c r="B118" s="33">
        <v>5385</v>
      </c>
      <c r="C118" s="32" t="s">
        <v>42</v>
      </c>
      <c r="D118" s="33">
        <v>3</v>
      </c>
    </row>
    <row r="119" spans="1:6" s="29" customFormat="1" ht="15.75" thickBot="1">
      <c r="A119" s="32" t="s">
        <v>95</v>
      </c>
      <c r="B119" s="33">
        <v>430.75</v>
      </c>
      <c r="C119" s="32" t="s">
        <v>3</v>
      </c>
      <c r="D119" s="33">
        <v>25338</v>
      </c>
    </row>
    <row r="120" spans="1:6" s="29" customFormat="1" ht="15.75" thickBot="1">
      <c r="A120" s="32" t="s">
        <v>72</v>
      </c>
      <c r="B120" s="33">
        <v>430.75</v>
      </c>
      <c r="C120" s="32" t="s">
        <v>3</v>
      </c>
      <c r="D120" s="33">
        <v>25338</v>
      </c>
    </row>
    <row r="121" spans="1:6" s="29" customFormat="1" ht="15.75" thickBot="1">
      <c r="A121" s="32" t="s">
        <v>79</v>
      </c>
      <c r="B121" s="33">
        <v>1614</v>
      </c>
      <c r="C121" s="32" t="s">
        <v>80</v>
      </c>
      <c r="D121" s="33">
        <v>150</v>
      </c>
    </row>
    <row r="122" spans="1:6" s="29" customFormat="1" ht="15.75" thickBot="1">
      <c r="A122" s="32" t="s">
        <v>98</v>
      </c>
      <c r="B122" s="33">
        <v>613.6</v>
      </c>
      <c r="C122" s="32" t="s">
        <v>42</v>
      </c>
      <c r="D122" s="33">
        <v>20</v>
      </c>
    </row>
    <row r="123" spans="1:6">
      <c r="A123" s="1" t="s">
        <v>147</v>
      </c>
      <c r="B123" s="14">
        <f>B124+B125</f>
        <v>63338.819999999992</v>
      </c>
      <c r="C123" s="19"/>
      <c r="D123" s="6"/>
      <c r="F123" s="22"/>
    </row>
    <row r="124" spans="1:6" ht="30">
      <c r="A124" s="2" t="s">
        <v>6</v>
      </c>
      <c r="B124" s="23">
        <f>D124*5*12</f>
        <v>5700</v>
      </c>
      <c r="C124" s="3" t="s">
        <v>5</v>
      </c>
      <c r="D124" s="3">
        <v>95</v>
      </c>
    </row>
    <row r="125" spans="1:6">
      <c r="A125" s="2" t="s">
        <v>44</v>
      </c>
      <c r="B125" s="23">
        <v>57638.819999999992</v>
      </c>
      <c r="C125" s="3" t="s">
        <v>45</v>
      </c>
      <c r="D125" s="3"/>
    </row>
    <row r="126" spans="1:6">
      <c r="A126" s="1" t="s">
        <v>73</v>
      </c>
      <c r="B126" s="14">
        <f>B22+B25+B28+B29+B36+B67+B105+B108+B111+B113+B102</f>
        <v>972973.48</v>
      </c>
      <c r="C126" s="3" t="s">
        <v>45</v>
      </c>
      <c r="D126" s="6"/>
    </row>
    <row r="127" spans="1:6">
      <c r="A127" s="1" t="s">
        <v>74</v>
      </c>
      <c r="B127" s="14">
        <f>B126*1.2+B123</f>
        <v>1230906.996</v>
      </c>
      <c r="C127" s="3" t="s">
        <v>45</v>
      </c>
      <c r="D127" s="6"/>
    </row>
    <row r="128" spans="1:6">
      <c r="A128" s="1" t="s">
        <v>75</v>
      </c>
      <c r="B128" s="14">
        <f>B7+B10-B127+B5</f>
        <v>1850013.2906000004</v>
      </c>
      <c r="C128" s="3" t="s">
        <v>45</v>
      </c>
      <c r="D128" s="6"/>
    </row>
    <row r="129" spans="1:4">
      <c r="A129" s="1"/>
      <c r="B129" s="14"/>
      <c r="C129" s="3"/>
      <c r="D129" s="24"/>
    </row>
  </sheetData>
  <mergeCells count="4">
    <mergeCell ref="A21:D21"/>
    <mergeCell ref="B3:C3"/>
    <mergeCell ref="A6:D6"/>
    <mergeCell ref="A1:D2"/>
  </mergeCells>
  <hyperlinks>
    <hyperlink ref="C4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0"/>
  <sheetViews>
    <sheetView topLeftCell="A58" workbookViewId="0">
      <selection activeCell="A60" activeCellId="1" sqref="A33:XFD33 A60:XFD60"/>
    </sheetView>
  </sheetViews>
  <sheetFormatPr defaultRowHeight="15"/>
  <cols>
    <col min="1" max="1" width="70.7109375" style="29" customWidth="1"/>
    <col min="2" max="2" width="12.7109375" style="29" customWidth="1"/>
    <col min="3" max="3" width="20.7109375" style="29" customWidth="1"/>
    <col min="4" max="4" width="12.7109375" style="29" customWidth="1"/>
    <col min="5" max="16384" width="9.140625" style="29"/>
  </cols>
  <sheetData>
    <row r="2" spans="1:4">
      <c r="A2" s="29" t="s">
        <v>76</v>
      </c>
    </row>
    <row r="3" spans="1:4">
      <c r="A3" s="29" t="s">
        <v>46</v>
      </c>
    </row>
    <row r="4" spans="1:4" ht="15.75" thickBot="1"/>
    <row r="5" spans="1:4" ht="15.75" thickBot="1">
      <c r="A5" s="30" t="s">
        <v>37</v>
      </c>
      <c r="B5" s="30" t="s">
        <v>47</v>
      </c>
      <c r="C5" s="30" t="s">
        <v>36</v>
      </c>
      <c r="D5" s="30" t="s">
        <v>35</v>
      </c>
    </row>
    <row r="6" spans="1:4" s="37" customFormat="1" ht="15.75" thickBot="1">
      <c r="A6" s="35" t="s">
        <v>77</v>
      </c>
      <c r="B6" s="36">
        <v>10900.77</v>
      </c>
      <c r="C6" s="35" t="s">
        <v>42</v>
      </c>
      <c r="D6" s="36">
        <v>1</v>
      </c>
    </row>
    <row r="7" spans="1:4" s="37" customFormat="1" ht="15.75" thickBot="1">
      <c r="A7" s="35" t="s">
        <v>78</v>
      </c>
      <c r="B7" s="36">
        <v>2152.4699999999998</v>
      </c>
      <c r="C7" s="35" t="s">
        <v>42</v>
      </c>
      <c r="D7" s="36">
        <v>1</v>
      </c>
    </row>
    <row r="8" spans="1:4" s="37" customFormat="1" ht="15.75" thickBot="1">
      <c r="A8" s="35" t="s">
        <v>27</v>
      </c>
      <c r="B8" s="36">
        <v>8507.25</v>
      </c>
      <c r="C8" s="35" t="s">
        <v>28</v>
      </c>
      <c r="D8" s="36">
        <v>15</v>
      </c>
    </row>
    <row r="9" spans="1:4" s="37" customFormat="1" ht="15.75" thickBot="1">
      <c r="A9" s="35" t="s">
        <v>64</v>
      </c>
      <c r="B9" s="36">
        <v>2533.8000000000002</v>
      </c>
      <c r="C9" s="35" t="s">
        <v>3</v>
      </c>
      <c r="D9" s="36">
        <v>25338</v>
      </c>
    </row>
    <row r="10" spans="1:4" s="37" customFormat="1" ht="15.75" thickBot="1">
      <c r="A10" s="35" t="s">
        <v>65</v>
      </c>
      <c r="B10" s="36">
        <v>2533.8000000000002</v>
      </c>
      <c r="C10" s="35" t="s">
        <v>3</v>
      </c>
      <c r="D10" s="36">
        <v>25338</v>
      </c>
    </row>
    <row r="11" spans="1:4" s="37" customFormat="1" ht="15.75" thickBot="1">
      <c r="A11" s="35" t="s">
        <v>79</v>
      </c>
      <c r="B11" s="36">
        <v>1614</v>
      </c>
      <c r="C11" s="35" t="s">
        <v>80</v>
      </c>
      <c r="D11" s="36">
        <v>150</v>
      </c>
    </row>
    <row r="12" spans="1:4" s="37" customFormat="1" ht="15.75" thickBot="1">
      <c r="A12" s="35" t="s">
        <v>81</v>
      </c>
      <c r="B12" s="36">
        <v>576.87</v>
      </c>
      <c r="C12" s="35" t="s">
        <v>17</v>
      </c>
      <c r="D12" s="36">
        <v>1</v>
      </c>
    </row>
    <row r="13" spans="1:4" s="37" customFormat="1" ht="15.75" thickBot="1">
      <c r="A13" s="35" t="s">
        <v>82</v>
      </c>
      <c r="B13" s="36">
        <v>8950</v>
      </c>
      <c r="C13" s="35" t="s">
        <v>42</v>
      </c>
      <c r="D13" s="36">
        <v>5</v>
      </c>
    </row>
    <row r="14" spans="1:4" s="37" customFormat="1" ht="15.75" thickBot="1">
      <c r="A14" s="35" t="s">
        <v>83</v>
      </c>
      <c r="B14" s="36">
        <v>6585.34</v>
      </c>
      <c r="C14" s="35" t="s">
        <v>42</v>
      </c>
      <c r="D14" s="36">
        <v>2</v>
      </c>
    </row>
    <row r="15" spans="1:4" s="37" customFormat="1" ht="15.75" thickBot="1">
      <c r="A15" s="35" t="s">
        <v>84</v>
      </c>
      <c r="B15" s="36">
        <v>6546.94</v>
      </c>
      <c r="C15" s="35" t="s">
        <v>85</v>
      </c>
      <c r="D15" s="36">
        <v>3</v>
      </c>
    </row>
    <row r="16" spans="1:4" s="37" customFormat="1" ht="15.75" thickBot="1">
      <c r="A16" s="35" t="s">
        <v>86</v>
      </c>
      <c r="B16" s="36">
        <v>1263.27</v>
      </c>
      <c r="C16" s="35" t="s">
        <v>87</v>
      </c>
      <c r="D16" s="36">
        <v>1</v>
      </c>
    </row>
    <row r="17" spans="1:4" s="37" customFormat="1" ht="15.75" thickBot="1">
      <c r="A17" s="35" t="s">
        <v>88</v>
      </c>
      <c r="B17" s="36">
        <v>407.84</v>
      </c>
      <c r="C17" s="35" t="s">
        <v>42</v>
      </c>
      <c r="D17" s="36">
        <v>1</v>
      </c>
    </row>
    <row r="18" spans="1:4" s="37" customFormat="1" ht="15.75" thickBot="1">
      <c r="A18" s="35" t="s">
        <v>89</v>
      </c>
      <c r="B18" s="36">
        <v>1117</v>
      </c>
      <c r="C18" s="35" t="s">
        <v>42</v>
      </c>
      <c r="D18" s="36">
        <v>1</v>
      </c>
    </row>
    <row r="19" spans="1:4" s="37" customFormat="1" ht="15.75" thickBot="1">
      <c r="A19" s="35" t="s">
        <v>90</v>
      </c>
      <c r="B19" s="36">
        <v>65204.6</v>
      </c>
      <c r="C19" s="35" t="s">
        <v>42</v>
      </c>
      <c r="D19" s="36">
        <v>4</v>
      </c>
    </row>
    <row r="20" spans="1:4" s="37" customFormat="1" ht="15.75" thickBot="1">
      <c r="A20" s="35" t="s">
        <v>91</v>
      </c>
      <c r="B20" s="36">
        <v>690.36</v>
      </c>
      <c r="C20" s="35" t="s">
        <v>4</v>
      </c>
      <c r="D20" s="36">
        <v>3</v>
      </c>
    </row>
    <row r="21" spans="1:4" s="37" customFormat="1" ht="15.75" thickBot="1">
      <c r="A21" s="35" t="s">
        <v>92</v>
      </c>
      <c r="B21" s="36">
        <v>2260.5300000000002</v>
      </c>
      <c r="C21" s="35" t="s">
        <v>93</v>
      </c>
      <c r="D21" s="36">
        <v>1</v>
      </c>
    </row>
    <row r="22" spans="1:4" s="37" customFormat="1" ht="15.75" thickBot="1">
      <c r="A22" s="35" t="s">
        <v>94</v>
      </c>
      <c r="B22" s="36">
        <v>485.59</v>
      </c>
      <c r="C22" s="35" t="s">
        <v>42</v>
      </c>
      <c r="D22" s="36">
        <v>1</v>
      </c>
    </row>
    <row r="23" spans="1:4" s="37" customFormat="1" ht="15.75" thickBot="1">
      <c r="A23" s="35" t="s">
        <v>95</v>
      </c>
      <c r="B23" s="36">
        <v>430.75</v>
      </c>
      <c r="C23" s="35" t="s">
        <v>3</v>
      </c>
      <c r="D23" s="36">
        <v>25338</v>
      </c>
    </row>
    <row r="24" spans="1:4" s="37" customFormat="1" ht="15.75" thickBot="1">
      <c r="A24" s="35" t="s">
        <v>72</v>
      </c>
      <c r="B24" s="36">
        <v>430.75</v>
      </c>
      <c r="C24" s="35" t="s">
        <v>3</v>
      </c>
      <c r="D24" s="36">
        <v>25338</v>
      </c>
    </row>
    <row r="25" spans="1:4" s="37" customFormat="1" ht="15.75" thickBot="1">
      <c r="A25" s="35" t="s">
        <v>48</v>
      </c>
      <c r="B25" s="36">
        <v>843.48</v>
      </c>
      <c r="C25" s="35" t="s">
        <v>29</v>
      </c>
      <c r="D25" s="36">
        <v>1</v>
      </c>
    </row>
    <row r="26" spans="1:4" s="37" customFormat="1" ht="15.75" thickBot="1">
      <c r="A26" s="35" t="s">
        <v>48</v>
      </c>
      <c r="B26" s="36">
        <v>762.86</v>
      </c>
      <c r="C26" s="35" t="s">
        <v>33</v>
      </c>
      <c r="D26" s="36">
        <v>2</v>
      </c>
    </row>
    <row r="27" spans="1:4" s="37" customFormat="1" ht="15.75" thickBot="1">
      <c r="A27" s="35" t="s">
        <v>96</v>
      </c>
      <c r="B27" s="36">
        <v>417.76</v>
      </c>
      <c r="C27" s="35" t="s">
        <v>29</v>
      </c>
      <c r="D27" s="36">
        <v>1</v>
      </c>
    </row>
    <row r="28" spans="1:4" s="37" customFormat="1" ht="15.75" thickBot="1">
      <c r="A28" s="35" t="s">
        <v>97</v>
      </c>
      <c r="B28" s="36">
        <v>196.2</v>
      </c>
      <c r="C28" s="35" t="s">
        <v>42</v>
      </c>
      <c r="D28" s="36">
        <v>1</v>
      </c>
    </row>
    <row r="29" spans="1:4" s="37" customFormat="1" ht="15.75" thickBot="1">
      <c r="A29" s="35" t="s">
        <v>49</v>
      </c>
      <c r="B29" s="36">
        <v>1117.43</v>
      </c>
      <c r="C29" s="35" t="s">
        <v>42</v>
      </c>
      <c r="D29" s="36">
        <v>1</v>
      </c>
    </row>
    <row r="30" spans="1:4" s="37" customFormat="1" ht="15.75" thickBot="1">
      <c r="A30" s="35" t="s">
        <v>98</v>
      </c>
      <c r="B30" s="36">
        <v>613.6</v>
      </c>
      <c r="C30" s="35" t="s">
        <v>42</v>
      </c>
      <c r="D30" s="36">
        <v>20</v>
      </c>
    </row>
    <row r="31" spans="1:4" s="37" customFormat="1" ht="15.75" thickBot="1">
      <c r="A31" s="35" t="s">
        <v>34</v>
      </c>
      <c r="B31" s="36">
        <v>11148.8</v>
      </c>
      <c r="C31" s="35" t="s">
        <v>4</v>
      </c>
      <c r="D31" s="36">
        <v>80</v>
      </c>
    </row>
    <row r="32" spans="1:4" s="37" customFormat="1" ht="15.75" thickBot="1">
      <c r="A32" s="35" t="s">
        <v>99</v>
      </c>
      <c r="B32" s="36">
        <v>965.76</v>
      </c>
      <c r="C32" s="35" t="s">
        <v>4</v>
      </c>
      <c r="D32" s="36">
        <v>8</v>
      </c>
    </row>
    <row r="33" spans="1:4" ht="15.75" thickBot="1">
      <c r="A33" s="32" t="s">
        <v>100</v>
      </c>
      <c r="B33" s="33">
        <v>10141.450000000001</v>
      </c>
      <c r="C33" s="32" t="s">
        <v>29</v>
      </c>
      <c r="D33" s="33">
        <v>1</v>
      </c>
    </row>
    <row r="34" spans="1:4" s="37" customFormat="1" ht="15.75" thickBot="1">
      <c r="A34" s="35" t="s">
        <v>101</v>
      </c>
      <c r="B34" s="36">
        <v>2855.83</v>
      </c>
      <c r="C34" s="35" t="s">
        <v>42</v>
      </c>
      <c r="D34" s="36">
        <v>1</v>
      </c>
    </row>
    <row r="35" spans="1:4" s="37" customFormat="1" ht="15.75" thickBot="1">
      <c r="A35" s="35" t="s">
        <v>102</v>
      </c>
      <c r="B35" s="36">
        <v>11551.8</v>
      </c>
      <c r="C35" s="35" t="s">
        <v>29</v>
      </c>
      <c r="D35" s="36">
        <v>1</v>
      </c>
    </row>
    <row r="36" spans="1:4" s="37" customFormat="1" ht="15.75" thickBot="1">
      <c r="A36" s="35" t="s">
        <v>103</v>
      </c>
      <c r="B36" s="36">
        <v>4687</v>
      </c>
      <c r="C36" s="35" t="s">
        <v>50</v>
      </c>
      <c r="D36" s="36">
        <v>1</v>
      </c>
    </row>
    <row r="37" spans="1:4" s="37" customFormat="1" ht="15.75" thickBot="1">
      <c r="A37" s="35" t="s">
        <v>104</v>
      </c>
      <c r="B37" s="36">
        <v>1313.33</v>
      </c>
      <c r="C37" s="35" t="s">
        <v>29</v>
      </c>
      <c r="D37" s="36">
        <v>1</v>
      </c>
    </row>
    <row r="38" spans="1:4" s="37" customFormat="1" ht="15.75" thickBot="1">
      <c r="A38" s="35" t="s">
        <v>105</v>
      </c>
      <c r="B38" s="36">
        <v>389.6</v>
      </c>
      <c r="C38" s="35" t="s">
        <v>42</v>
      </c>
      <c r="D38" s="36">
        <v>1</v>
      </c>
    </row>
    <row r="39" spans="1:4" s="37" customFormat="1" ht="15.75" thickBot="1">
      <c r="A39" s="35" t="s">
        <v>106</v>
      </c>
      <c r="B39" s="36">
        <v>6959.83</v>
      </c>
      <c r="C39" s="35" t="s">
        <v>42</v>
      </c>
      <c r="D39" s="36">
        <v>1</v>
      </c>
    </row>
    <row r="40" spans="1:4" s="37" customFormat="1" ht="15.75" thickBot="1">
      <c r="A40" s="35" t="s">
        <v>107</v>
      </c>
      <c r="B40" s="36">
        <v>7923.36</v>
      </c>
      <c r="C40" s="35" t="s">
        <v>50</v>
      </c>
      <c r="D40" s="36">
        <v>3</v>
      </c>
    </row>
    <row r="41" spans="1:4" s="37" customFormat="1" ht="15.75" thickBot="1">
      <c r="A41" s="35" t="s">
        <v>108</v>
      </c>
      <c r="B41" s="36">
        <v>232.36</v>
      </c>
      <c r="C41" s="35" t="s">
        <v>42</v>
      </c>
      <c r="D41" s="36">
        <v>1</v>
      </c>
    </row>
    <row r="42" spans="1:4" s="37" customFormat="1" ht="15.75" thickBot="1">
      <c r="A42" s="35" t="s">
        <v>109</v>
      </c>
      <c r="B42" s="36">
        <v>4838.24</v>
      </c>
      <c r="C42" s="35" t="s">
        <v>42</v>
      </c>
      <c r="D42" s="36">
        <v>2</v>
      </c>
    </row>
    <row r="43" spans="1:4" s="37" customFormat="1" ht="15.75" thickBot="1">
      <c r="A43" s="35" t="s">
        <v>110</v>
      </c>
      <c r="B43" s="36">
        <v>4642.17</v>
      </c>
      <c r="C43" s="35" t="s">
        <v>42</v>
      </c>
      <c r="D43" s="36">
        <v>3</v>
      </c>
    </row>
    <row r="44" spans="1:4" s="37" customFormat="1" ht="15.75" thickBot="1">
      <c r="A44" s="35" t="s">
        <v>111</v>
      </c>
      <c r="B44" s="36">
        <v>420.56</v>
      </c>
      <c r="C44" s="35" t="s">
        <v>42</v>
      </c>
      <c r="D44" s="36">
        <v>1</v>
      </c>
    </row>
    <row r="45" spans="1:4" s="37" customFormat="1" ht="15.75" thickBot="1">
      <c r="A45" s="35" t="s">
        <v>112</v>
      </c>
      <c r="B45" s="36">
        <v>4348.47</v>
      </c>
      <c r="C45" s="35" t="s">
        <v>50</v>
      </c>
      <c r="D45" s="36">
        <v>1</v>
      </c>
    </row>
    <row r="46" spans="1:4" s="37" customFormat="1" ht="15.75" thickBot="1">
      <c r="A46" s="35" t="s">
        <v>113</v>
      </c>
      <c r="B46" s="36">
        <v>554.74</v>
      </c>
      <c r="C46" s="35" t="s">
        <v>42</v>
      </c>
      <c r="D46" s="36">
        <v>0.2</v>
      </c>
    </row>
    <row r="47" spans="1:4" s="37" customFormat="1" ht="15.75" thickBot="1">
      <c r="A47" s="35" t="s">
        <v>114</v>
      </c>
      <c r="B47" s="36">
        <v>8382</v>
      </c>
      <c r="C47" s="35" t="s">
        <v>29</v>
      </c>
      <c r="D47" s="36">
        <v>1</v>
      </c>
    </row>
    <row r="48" spans="1:4" s="37" customFormat="1" ht="15.75" thickBot="1">
      <c r="A48" s="35" t="s">
        <v>115</v>
      </c>
      <c r="B48" s="36">
        <v>4821.4799999999996</v>
      </c>
      <c r="C48" s="35" t="s">
        <v>42</v>
      </c>
      <c r="D48" s="36">
        <v>1</v>
      </c>
    </row>
    <row r="49" spans="1:4" s="37" customFormat="1" ht="15.75" thickBot="1">
      <c r="A49" s="35" t="s">
        <v>116</v>
      </c>
      <c r="B49" s="36">
        <v>14676</v>
      </c>
      <c r="C49" s="35" t="s">
        <v>42</v>
      </c>
      <c r="D49" s="36">
        <v>1</v>
      </c>
    </row>
    <row r="50" spans="1:4" s="37" customFormat="1" ht="15.75" thickBot="1">
      <c r="A50" s="35" t="s">
        <v>117</v>
      </c>
      <c r="B50" s="36">
        <v>11460.02</v>
      </c>
      <c r="C50" s="35" t="s">
        <v>42</v>
      </c>
      <c r="D50" s="36">
        <v>13</v>
      </c>
    </row>
    <row r="51" spans="1:4" s="37" customFormat="1" ht="15.75" thickBot="1">
      <c r="A51" s="35" t="s">
        <v>118</v>
      </c>
      <c r="B51" s="36">
        <v>5385</v>
      </c>
      <c r="C51" s="35" t="s">
        <v>42</v>
      </c>
      <c r="D51" s="36">
        <v>3</v>
      </c>
    </row>
    <row r="52" spans="1:4" s="37" customFormat="1" ht="15.75" thickBot="1">
      <c r="A52" s="35" t="s">
        <v>51</v>
      </c>
      <c r="B52" s="36">
        <v>22224</v>
      </c>
      <c r="C52" s="35" t="s">
        <v>17</v>
      </c>
      <c r="D52" s="36">
        <v>32</v>
      </c>
    </row>
    <row r="53" spans="1:4" s="37" customFormat="1" ht="15.75" thickBot="1">
      <c r="A53" s="35" t="s">
        <v>52</v>
      </c>
      <c r="B53" s="36">
        <v>3659.94</v>
      </c>
      <c r="C53" s="35" t="s">
        <v>42</v>
      </c>
      <c r="D53" s="36">
        <v>6</v>
      </c>
    </row>
    <row r="54" spans="1:4" s="37" customFormat="1" ht="15.75" thickBot="1">
      <c r="A54" s="35" t="s">
        <v>119</v>
      </c>
      <c r="B54" s="36">
        <v>2005.85</v>
      </c>
      <c r="C54" s="35" t="s">
        <v>42</v>
      </c>
      <c r="D54" s="36">
        <v>1</v>
      </c>
    </row>
    <row r="55" spans="1:4" s="37" customFormat="1" ht="15.75" thickBot="1">
      <c r="A55" s="35" t="s">
        <v>120</v>
      </c>
      <c r="B55" s="36">
        <v>2505.3000000000002</v>
      </c>
      <c r="C55" s="35" t="s">
        <v>42</v>
      </c>
      <c r="D55" s="36">
        <v>5</v>
      </c>
    </row>
    <row r="56" spans="1:4" s="37" customFormat="1" ht="15.75" thickBot="1">
      <c r="A56" s="35" t="s">
        <v>121</v>
      </c>
      <c r="B56" s="36">
        <v>24324.48</v>
      </c>
      <c r="C56" s="35" t="s">
        <v>3</v>
      </c>
      <c r="D56" s="36">
        <v>25338</v>
      </c>
    </row>
    <row r="57" spans="1:4" s="37" customFormat="1" ht="15.75" thickBot="1">
      <c r="A57" s="35" t="s">
        <v>70</v>
      </c>
      <c r="B57" s="36">
        <v>25540.7</v>
      </c>
      <c r="C57" s="35" t="s">
        <v>3</v>
      </c>
      <c r="D57" s="36">
        <v>25338</v>
      </c>
    </row>
    <row r="58" spans="1:4" s="37" customFormat="1" ht="15.75" thickBot="1">
      <c r="A58" s="35" t="s">
        <v>68</v>
      </c>
      <c r="B58" s="36">
        <v>6334.5</v>
      </c>
      <c r="C58" s="35" t="s">
        <v>3</v>
      </c>
      <c r="D58" s="36">
        <v>25338</v>
      </c>
    </row>
    <row r="59" spans="1:4" s="37" customFormat="1" ht="15.75" thickBot="1">
      <c r="A59" s="35" t="s">
        <v>69</v>
      </c>
      <c r="B59" s="36">
        <v>6967.95</v>
      </c>
      <c r="C59" s="35" t="s">
        <v>3</v>
      </c>
      <c r="D59" s="36">
        <v>25338</v>
      </c>
    </row>
    <row r="60" spans="1:4" ht="15.75" thickBot="1">
      <c r="A60" s="32" t="s">
        <v>122</v>
      </c>
      <c r="B60" s="33">
        <v>16421.04</v>
      </c>
      <c r="C60" s="32" t="s">
        <v>123</v>
      </c>
      <c r="D60" s="33">
        <v>12</v>
      </c>
    </row>
    <row r="61" spans="1:4" s="37" customFormat="1" ht="15.75" thickBot="1">
      <c r="A61" s="35" t="s">
        <v>62</v>
      </c>
      <c r="B61" s="36">
        <v>48142.2</v>
      </c>
      <c r="C61" s="35" t="s">
        <v>3</v>
      </c>
      <c r="D61" s="36">
        <v>25338</v>
      </c>
    </row>
    <row r="62" spans="1:4" s="37" customFormat="1" ht="15.75" thickBot="1">
      <c r="A62" s="35" t="s">
        <v>63</v>
      </c>
      <c r="B62" s="36">
        <v>51309.42</v>
      </c>
      <c r="C62" s="35" t="s">
        <v>3</v>
      </c>
      <c r="D62" s="36">
        <v>25338</v>
      </c>
    </row>
    <row r="63" spans="1:4" s="37" customFormat="1" ht="15.75" thickBot="1">
      <c r="A63" s="35" t="s">
        <v>124</v>
      </c>
      <c r="B63" s="36">
        <v>69679.5</v>
      </c>
      <c r="C63" s="35" t="s">
        <v>3</v>
      </c>
      <c r="D63" s="36">
        <v>25338</v>
      </c>
    </row>
    <row r="64" spans="1:4" s="37" customFormat="1" ht="15.75" thickBot="1">
      <c r="A64" s="35" t="s">
        <v>71</v>
      </c>
      <c r="B64" s="36">
        <v>76419.42</v>
      </c>
      <c r="C64" s="35" t="s">
        <v>3</v>
      </c>
      <c r="D64" s="36">
        <v>25338</v>
      </c>
    </row>
    <row r="65" spans="1:4" s="37" customFormat="1" ht="15.75" thickBot="1">
      <c r="A65" s="35" t="s">
        <v>60</v>
      </c>
      <c r="B65" s="36">
        <v>104392.56</v>
      </c>
      <c r="C65" s="35" t="s">
        <v>3</v>
      </c>
      <c r="D65" s="36">
        <v>25338</v>
      </c>
    </row>
    <row r="66" spans="1:4" s="37" customFormat="1" ht="15.75" thickBot="1">
      <c r="A66" s="35" t="s">
        <v>61</v>
      </c>
      <c r="B66" s="36">
        <v>110727.06</v>
      </c>
      <c r="C66" s="35" t="s">
        <v>3</v>
      </c>
      <c r="D66" s="36">
        <v>25338</v>
      </c>
    </row>
    <row r="67" spans="1:4" s="37" customFormat="1" ht="15.75" thickBot="1">
      <c r="A67" s="35" t="s">
        <v>125</v>
      </c>
      <c r="B67" s="36">
        <v>1032.8499999999999</v>
      </c>
      <c r="C67" s="35" t="s">
        <v>126</v>
      </c>
      <c r="D67" s="36">
        <v>1</v>
      </c>
    </row>
    <row r="68" spans="1:4" s="37" customFormat="1" ht="15.75" thickBot="1">
      <c r="A68" s="35" t="s">
        <v>125</v>
      </c>
      <c r="B68" s="36">
        <v>1032.8499999999999</v>
      </c>
      <c r="C68" s="35" t="s">
        <v>126</v>
      </c>
      <c r="D68" s="36">
        <v>1</v>
      </c>
    </row>
    <row r="69" spans="1:4" s="37" customFormat="1" ht="15.75" thickBot="1">
      <c r="A69" s="35" t="s">
        <v>127</v>
      </c>
      <c r="B69" s="36">
        <v>427.22</v>
      </c>
      <c r="C69" s="35" t="s">
        <v>42</v>
      </c>
      <c r="D69" s="36">
        <v>1</v>
      </c>
    </row>
    <row r="70" spans="1:4" s="37" customFormat="1" ht="15.75" thickBot="1">
      <c r="A70" s="35" t="s">
        <v>128</v>
      </c>
      <c r="B70" s="36">
        <v>275.92</v>
      </c>
      <c r="C70" s="35" t="s">
        <v>3</v>
      </c>
      <c r="D70" s="36">
        <v>1</v>
      </c>
    </row>
    <row r="71" spans="1:4" s="37" customFormat="1" ht="15.75" thickBot="1">
      <c r="A71" s="35" t="s">
        <v>129</v>
      </c>
      <c r="B71" s="36">
        <v>42069.3</v>
      </c>
      <c r="C71" s="35" t="s">
        <v>130</v>
      </c>
      <c r="D71" s="36">
        <v>30</v>
      </c>
    </row>
    <row r="72" spans="1:4" s="37" customFormat="1" ht="15.75" thickBot="1">
      <c r="A72" s="35" t="s">
        <v>131</v>
      </c>
      <c r="B72" s="36">
        <v>2280.42</v>
      </c>
      <c r="C72" s="35" t="s">
        <v>3</v>
      </c>
      <c r="D72" s="36">
        <v>25338</v>
      </c>
    </row>
    <row r="73" spans="1:4" s="37" customFormat="1" ht="15.75" thickBot="1">
      <c r="A73" s="35" t="s">
        <v>132</v>
      </c>
      <c r="B73" s="36">
        <v>2280.42</v>
      </c>
      <c r="C73" s="35" t="s">
        <v>3</v>
      </c>
      <c r="D73" s="36">
        <v>25338</v>
      </c>
    </row>
    <row r="74" spans="1:4" s="37" customFormat="1" ht="15.75" thickBot="1">
      <c r="A74" s="35" t="s">
        <v>133</v>
      </c>
      <c r="B74" s="36">
        <v>2819.16</v>
      </c>
      <c r="C74" s="35" t="s">
        <v>85</v>
      </c>
      <c r="D74" s="36">
        <v>2</v>
      </c>
    </row>
    <row r="75" spans="1:4" s="37" customFormat="1" ht="15.75" thickBot="1">
      <c r="A75" s="35" t="s">
        <v>134</v>
      </c>
      <c r="B75" s="36">
        <v>43970.83</v>
      </c>
      <c r="C75" s="35" t="s">
        <v>29</v>
      </c>
      <c r="D75" s="36">
        <v>1</v>
      </c>
    </row>
    <row r="76" spans="1:4" s="37" customFormat="1" ht="15.75" thickBot="1">
      <c r="A76" s="35" t="s">
        <v>135</v>
      </c>
      <c r="B76" s="36">
        <v>9477.5</v>
      </c>
      <c r="C76" s="35" t="s">
        <v>42</v>
      </c>
      <c r="D76" s="36">
        <v>1</v>
      </c>
    </row>
    <row r="77" spans="1:4" s="37" customFormat="1" ht="15.75" thickBot="1">
      <c r="A77" s="35" t="s">
        <v>136</v>
      </c>
      <c r="B77" s="36">
        <v>5969.36</v>
      </c>
      <c r="C77" s="35" t="s">
        <v>42</v>
      </c>
      <c r="D77" s="36">
        <v>4</v>
      </c>
    </row>
    <row r="78" spans="1:4" s="37" customFormat="1" ht="15.75" thickBot="1">
      <c r="A78" s="35" t="s">
        <v>137</v>
      </c>
      <c r="B78" s="36">
        <v>1597.75</v>
      </c>
      <c r="C78" s="35" t="s">
        <v>4</v>
      </c>
      <c r="D78" s="36">
        <v>5</v>
      </c>
    </row>
    <row r="79" spans="1:4" s="37" customFormat="1" ht="15.75" thickBot="1">
      <c r="A79" s="35" t="s">
        <v>66</v>
      </c>
      <c r="B79" s="36">
        <v>9628.44</v>
      </c>
      <c r="C79" s="35" t="s">
        <v>3</v>
      </c>
      <c r="D79" s="36">
        <v>25338</v>
      </c>
    </row>
    <row r="80" spans="1:4" s="37" customFormat="1" ht="15.75" thickBot="1">
      <c r="A80" s="35" t="s">
        <v>67</v>
      </c>
      <c r="B80" s="36">
        <v>10388.58</v>
      </c>
      <c r="C80" s="35" t="s">
        <v>3</v>
      </c>
      <c r="D80" s="36">
        <v>25338</v>
      </c>
    </row>
    <row r="81" spans="1:4" s="37" customFormat="1" ht="15.75" thickBot="1">
      <c r="A81" s="35" t="s">
        <v>138</v>
      </c>
      <c r="B81" s="36">
        <v>147.24</v>
      </c>
      <c r="C81" s="35" t="s">
        <v>42</v>
      </c>
      <c r="D81" s="36">
        <v>1</v>
      </c>
    </row>
    <row r="82" spans="1:4" s="37" customFormat="1" ht="15.75" thickBot="1">
      <c r="A82" s="35" t="s">
        <v>139</v>
      </c>
      <c r="B82" s="36">
        <v>3925.6</v>
      </c>
      <c r="C82" s="35" t="s">
        <v>140</v>
      </c>
      <c r="D82" s="36">
        <v>10</v>
      </c>
    </row>
    <row r="83" spans="1:4" s="37" customFormat="1" ht="15.75" thickBot="1">
      <c r="A83" s="35" t="s">
        <v>141</v>
      </c>
      <c r="B83" s="36">
        <v>582.9</v>
      </c>
      <c r="C83" s="35" t="s">
        <v>42</v>
      </c>
      <c r="D83" s="36">
        <v>1</v>
      </c>
    </row>
    <row r="84" spans="1:4" s="37" customFormat="1" ht="15.75" thickBot="1">
      <c r="A84" s="35" t="s">
        <v>142</v>
      </c>
      <c r="B84" s="36">
        <v>8395.0499999999993</v>
      </c>
      <c r="C84" s="35" t="s">
        <v>42</v>
      </c>
      <c r="D84" s="36">
        <v>15</v>
      </c>
    </row>
    <row r="85" spans="1:4" s="37" customFormat="1" ht="15.75" thickBot="1">
      <c r="A85" s="35" t="s">
        <v>143</v>
      </c>
      <c r="B85" s="36">
        <v>1694.32</v>
      </c>
      <c r="C85" s="35" t="s">
        <v>42</v>
      </c>
      <c r="D85" s="36">
        <v>2</v>
      </c>
    </row>
    <row r="86" spans="1:4" s="37" customFormat="1" ht="15.75" thickBot="1">
      <c r="A86" s="35" t="s">
        <v>144</v>
      </c>
      <c r="B86" s="36">
        <v>714.34</v>
      </c>
      <c r="C86" s="35" t="s">
        <v>42</v>
      </c>
      <c r="D86" s="36">
        <v>2</v>
      </c>
    </row>
    <row r="87" spans="1:4" s="37" customFormat="1" ht="15.75" thickBot="1">
      <c r="A87" s="35" t="s">
        <v>145</v>
      </c>
      <c r="B87" s="36">
        <v>7108.2</v>
      </c>
      <c r="C87" s="35" t="s">
        <v>3</v>
      </c>
      <c r="D87" s="36">
        <v>30</v>
      </c>
    </row>
    <row r="88" spans="1:4" s="37" customFormat="1" ht="15.75" thickBot="1">
      <c r="A88" s="35" t="s">
        <v>146</v>
      </c>
      <c r="B88" s="36">
        <v>758.84</v>
      </c>
      <c r="C88" s="35" t="s">
        <v>42</v>
      </c>
      <c r="D88" s="36">
        <v>2</v>
      </c>
    </row>
    <row r="89" spans="1:4" s="37" customFormat="1" ht="15.75" thickBot="1">
      <c r="A89" s="35" t="s">
        <v>146</v>
      </c>
      <c r="B89" s="36">
        <v>901.41</v>
      </c>
      <c r="C89" s="35" t="s">
        <v>42</v>
      </c>
      <c r="D89" s="36">
        <v>1</v>
      </c>
    </row>
    <row r="90" spans="1:4" ht="15.75" thickBot="1">
      <c r="A90" s="32"/>
      <c r="B90" s="34">
        <f>SUM(B6:B89)</f>
        <v>972973.47999999986</v>
      </c>
      <c r="C90" s="32"/>
      <c r="D90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чкалова 44</vt:lpstr>
      <vt:lpstr>накоп.2020</vt:lpstr>
      <vt:lpstr>Лист3</vt:lpstr>
      <vt:lpstr>'чкалова 44'!Область_печати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2019-02-15T02:39:37Z</cp:lastPrinted>
  <dcterms:created xsi:type="dcterms:W3CDTF">2016-03-18T02:51:51Z</dcterms:created>
  <dcterms:modified xsi:type="dcterms:W3CDTF">2022-02-16T07:47:05Z</dcterms:modified>
</cp:coreProperties>
</file>