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Украинский бульвр, д. 26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2019'!$A$3:$E$79</definedName>
    <definedName name="_xlnm.Print_Area" localSheetId="0">'Украинский бульвр, д. 26'!$A$1:$D$107</definedName>
  </definedNames>
  <calcPr calcId="144525"/>
</workbook>
</file>

<file path=xl/calcChain.xml><?xml version="1.0" encoding="utf-8"?>
<calcChain xmlns="http://schemas.openxmlformats.org/spreadsheetml/2006/main">
  <c r="H104" i="1" l="1"/>
  <c r="B107" i="1"/>
  <c r="B106" i="1"/>
  <c r="B105" i="1"/>
  <c r="B98" i="1"/>
  <c r="B84" i="1"/>
  <c r="B61" i="1"/>
  <c r="B29" i="1"/>
  <c r="B8" i="1"/>
  <c r="B94" i="1" l="1"/>
  <c r="B22" i="1"/>
  <c r="B19" i="1"/>
  <c r="B10" i="1" l="1"/>
  <c r="B9" i="1" s="1"/>
  <c r="B13" i="1"/>
  <c r="B88" i="1"/>
  <c r="B91" i="1"/>
  <c r="B16" i="1"/>
  <c r="B104" i="1" l="1"/>
  <c r="B11" i="1"/>
  <c r="B103" i="1"/>
  <c r="B102" i="1" s="1"/>
</calcChain>
</file>

<file path=xl/sharedStrings.xml><?xml version="1.0" encoding="utf-8"?>
<sst xmlns="http://schemas.openxmlformats.org/spreadsheetml/2006/main" count="433" uniqueCount="158">
  <si>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</si>
  <si>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</si>
  <si>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</si>
  <si>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</si>
  <si>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</si>
  <si>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</si>
  <si>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</si>
  <si>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</si>
  <si>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</si>
  <si>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</si>
  <si>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</si>
  <si>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</si>
  <si>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</si>
  <si>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</si>
  <si>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</si>
  <si>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</si>
  <si>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</si>
  <si>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</si>
  <si>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</si>
  <si>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</si>
  <si>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</si>
  <si>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</si>
  <si>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</si>
  <si>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</si>
  <si>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</si>
  <si>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</si>
  <si>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</si>
  <si>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</si>
  <si>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</si>
  <si>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</si>
  <si>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</si>
  <si>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Дератизация</t>
  </si>
  <si>
    <t>Утепление вентпродухов изовером и монтажной пеной</t>
  </si>
  <si>
    <t>Ремонт шиферной кровли</t>
  </si>
  <si>
    <t>Адрес: Украинский бульвар, д. 26</t>
  </si>
  <si>
    <t>1 соед.</t>
  </si>
  <si>
    <t>раз</t>
  </si>
  <si>
    <t>осмотр подвала</t>
  </si>
  <si>
    <t>Ремонт дверных полотен</t>
  </si>
  <si>
    <t>Дезинсекция деревьев</t>
  </si>
  <si>
    <t>Кол-во</t>
  </si>
  <si>
    <t>Ед.изм</t>
  </si>
  <si>
    <t>Наименование работ</t>
  </si>
  <si>
    <t xml:space="preserve">По адресу УКРАИНСКИЙ б-р д.26                                          </t>
  </si>
  <si>
    <t>Доходы по дому:</t>
  </si>
  <si>
    <t>Справка об уровне сбора платы за жилое помещение по состоянию на 13.03.2020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</si>
  <si>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</si>
  <si>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</si>
  <si>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</si>
  <si>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</si>
  <si>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</si>
  <si>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</si>
  <si>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</si>
  <si>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</si>
  <si>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</si>
  <si>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</si>
  <si>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</si>
  <si>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д.26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</si>
  <si>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</si>
  <si>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</si>
  <si>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</si>
  <si>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</si>
  <si>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</si>
  <si>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</si>
  <si>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</si>
  <si>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</si>
  <si>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</si>
  <si>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</si>
  <si>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</si>
  <si>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</si>
  <si>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</si>
  <si>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</si>
  <si>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</si>
  <si>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</si>
  <si>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Восстановление крепления электроприборов</t>
  </si>
  <si>
    <t>шт.</t>
  </si>
  <si>
    <t>Восстановление навеса над входом в подвал</t>
  </si>
  <si>
    <t>Востановление фазного, нулевого питающего провода на подъезд и т.д</t>
  </si>
  <si>
    <t>место</t>
  </si>
  <si>
    <t>Вывод канализационного стояка с чердачного помещения на кровлю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</si>
  <si>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</si>
  <si>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</si>
  <si>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</si>
  <si>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</si>
  <si>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</si>
  <si>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</si>
  <si>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</si>
  <si>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</si>
  <si>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</si>
  <si>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</si>
  <si>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Изготовление и установка мет-го козырька из проф.листа над входом в по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</si>
  <si>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</si>
  <si>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</si>
  <si>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Навеска замка (тросовый)</t>
  </si>
  <si>
    <t>Организация мест накоп.ртуть сод-х ламп 3,4 кв. 2019г. К=0,6;0,8;0,85;</t>
  </si>
  <si>
    <t>Освещение подвала</t>
  </si>
  <si>
    <t>Покраска с разборкой изоляции</t>
  </si>
  <si>
    <t>1 дом</t>
  </si>
  <si>
    <t>Протяжка контактов на электроприборах</t>
  </si>
  <si>
    <t>Прочистка вентиляции</t>
  </si>
  <si>
    <t>Прочистка патрубков и вентканалов д.100 мм в зимний период</t>
  </si>
  <si>
    <t>Прочистка секций водоподогревателя</t>
  </si>
  <si>
    <t>секция</t>
  </si>
  <si>
    <t>Ремонт вентелей до 32 д.</t>
  </si>
  <si>
    <t>Ремонт межпанельных швов монтажной пеной с использованием автовышки</t>
  </si>
  <si>
    <t>Ремонт чердачного люка</t>
  </si>
  <si>
    <t>Ремонт штрабы (ДВП)</t>
  </si>
  <si>
    <t>Смена вентиля до 20 мм</t>
  </si>
  <si>
    <t>Смена задвижек д.50</t>
  </si>
  <si>
    <t>Смена задвижек д.80</t>
  </si>
  <si>
    <t>Смена резьб (для всех диаметров с применением электросварочных работ)</t>
  </si>
  <si>
    <t>Смена стекл</t>
  </si>
  <si>
    <t>Смена труб ГВС и ХВС д.32</t>
  </si>
  <si>
    <t>Смена труб ХВС и ГВС д.20</t>
  </si>
  <si>
    <t>Смена труб из водогазопроводных д. 15 с производством сварочных работ</t>
  </si>
  <si>
    <t>Смена труб из водогазопроводных д.20 с производством сварочных работ</t>
  </si>
  <si>
    <t>Смена труб из водогазопроводных труб д.57 с производством сварочных ра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</si>
  <si>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</si>
  <si>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</si>
  <si>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</si>
  <si>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</si>
  <si>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</si>
  <si>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</si>
  <si>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</si>
  <si>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</si>
  <si>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</si>
  <si>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</si>
  <si>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</si>
  <si>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Установка почтовых ящиков (без ст-ти почтового ящика)</t>
  </si>
  <si>
    <t>Устранение свищей хомутами</t>
  </si>
  <si>
    <t>Устройство (монтаж) освещения в тамбуре подъезда</t>
  </si>
  <si>
    <t>Устройство (монтаж) освещения над подъездом</t>
  </si>
  <si>
    <t>Устройство конька из кровельного оцин.железа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</si>
  <si>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</si>
  <si>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</si>
  <si>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Утепление примыканий подъездных фрамуг к оконным коробкам</t>
  </si>
  <si>
    <t>Утепление труб изовером и стеклотканью</t>
  </si>
  <si>
    <t>п/м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</si>
  <si>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</si>
  <si>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</si>
  <si>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</si>
  <si>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</si>
  <si>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ремонт шиферной кровли</t>
  </si>
  <si>
    <t>сброс воздуха со стояков отопления</t>
  </si>
  <si>
    <t>смена труб канализации д.100 мм.</t>
  </si>
  <si>
    <t>стоимость почтовых ящиков 5 секц.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</si>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</sst>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49" fontId="0" fillId="0" borderId="2" xfId="0" applyNumberFormat="1" applyFill="1" applyBorder="1"/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165" fontId="14" fillId="0" borderId="2" xfId="0" applyNumberFormat="1" applyFont="1" applyFill="1" applyBorder="1"/>
    <xf numFmtId="165" fontId="0" fillId="0" borderId="2" xfId="0" applyNumberFormat="1" applyFill="1" applyBorder="1"/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7"/>
  <sheetViews>
    <sheetView tabSelected="1" workbookViewId="0">
      <pane ySplit="3" topLeftCell="A4" activePane="bottomLeft" state="frozen"/>
      <selection pane="bottomLeft" activeCell="H108" sqref="H108"/>
    </sheetView>
  </sheetViews>
  <sheetFormatPr defaultRowHeight="15" x14ac:dyDescent="0.25"/>
  <cols>
    <col min="1" max="1" width="73.140625" style="5" customWidth="1"/>
    <col min="2" max="2" width="20.42578125" style="7" customWidth="1"/>
    <col min="3" max="3" width="12.140625" style="3" customWidth="1"/>
    <col min="4" max="4" width="15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" customHeight="1" x14ac:dyDescent="0.25">
      <c r="A1" s="55" t="s">
        <v>8</v>
      </c>
      <c r="B1" s="55"/>
      <c r="C1" s="55"/>
      <c r="D1" s="55"/>
    </row>
    <row r="2" spans="1:4" s="8" customFormat="1" ht="15.75" x14ac:dyDescent="0.25">
      <c r="A2" s="31" t="s">
        <v>34</v>
      </c>
      <c r="B2" s="57" t="s">
        <v>147</v>
      </c>
      <c r="C2" s="57"/>
      <c r="D2" s="57"/>
    </row>
    <row r="3" spans="1:4" ht="57" x14ac:dyDescent="0.25">
      <c r="A3" s="9" t="s">
        <v>2</v>
      </c>
      <c r="B3" s="10" t="s">
        <v>28</v>
      </c>
      <c r="C3" s="11" t="s">
        <v>0</v>
      </c>
      <c r="D3" s="30" t="s">
        <v>1</v>
      </c>
    </row>
    <row r="4" spans="1:4" x14ac:dyDescent="0.25">
      <c r="A4" s="13" t="s">
        <v>148</v>
      </c>
      <c r="B4" s="26">
        <v>-265575.13160000031</v>
      </c>
      <c r="C4" s="54" t="s">
        <v>157</v>
      </c>
      <c r="D4" s="12"/>
    </row>
    <row r="5" spans="1:4" x14ac:dyDescent="0.25">
      <c r="A5" s="58" t="s">
        <v>44</v>
      </c>
      <c r="B5" s="58"/>
      <c r="C5" s="58"/>
      <c r="D5" s="58"/>
    </row>
    <row r="6" spans="1:4" x14ac:dyDescent="0.25">
      <c r="A6" s="13" t="s">
        <v>149</v>
      </c>
      <c r="B6" s="26">
        <v>1337942.27</v>
      </c>
      <c r="C6" s="54" t="s">
        <v>157</v>
      </c>
      <c r="D6" s="12"/>
    </row>
    <row r="7" spans="1:4" x14ac:dyDescent="0.25">
      <c r="A7" s="13" t="s">
        <v>150</v>
      </c>
      <c r="B7" s="26">
        <v>1287663</v>
      </c>
      <c r="C7" s="54" t="s">
        <v>157</v>
      </c>
      <c r="D7" s="12"/>
    </row>
    <row r="8" spans="1:4" x14ac:dyDescent="0.25">
      <c r="A8" s="13" t="s">
        <v>151</v>
      </c>
      <c r="B8" s="26">
        <f>B7-B6</f>
        <v>-50279.270000000019</v>
      </c>
      <c r="C8" s="54" t="s">
        <v>157</v>
      </c>
      <c r="D8" s="12"/>
    </row>
    <row r="9" spans="1:4" x14ac:dyDescent="0.25">
      <c r="A9" s="14" t="s">
        <v>9</v>
      </c>
      <c r="B9" s="26">
        <f>B10</f>
        <v>16929.599999999999</v>
      </c>
      <c r="C9" s="54" t="s">
        <v>157</v>
      </c>
      <c r="D9" s="12"/>
    </row>
    <row r="10" spans="1:4" x14ac:dyDescent="0.25">
      <c r="A10" s="15" t="s">
        <v>10</v>
      </c>
      <c r="B10" s="27">
        <f>750*12+660.8*12</f>
        <v>16929.599999999999</v>
      </c>
      <c r="C10" s="17" t="s">
        <v>157</v>
      </c>
      <c r="D10" s="12"/>
    </row>
    <row r="11" spans="1:4" x14ac:dyDescent="0.25">
      <c r="A11" s="16" t="s">
        <v>152</v>
      </c>
      <c r="B11" s="28">
        <f>B6+B9</f>
        <v>1354871.87</v>
      </c>
      <c r="C11" s="54" t="s">
        <v>157</v>
      </c>
      <c r="D11" s="18"/>
    </row>
    <row r="12" spans="1:4" x14ac:dyDescent="0.25">
      <c r="A12" s="56" t="s">
        <v>11</v>
      </c>
      <c r="B12" s="56"/>
      <c r="C12" s="56"/>
      <c r="D12" s="56"/>
    </row>
    <row r="13" spans="1:4" x14ac:dyDescent="0.25">
      <c r="A13" s="19" t="s">
        <v>12</v>
      </c>
      <c r="B13" s="28">
        <f>B14+B15</f>
        <v>204476.2</v>
      </c>
      <c r="C13" s="54" t="s">
        <v>157</v>
      </c>
      <c r="D13" s="18"/>
    </row>
    <row r="14" spans="1:4" s="20" customFormat="1" x14ac:dyDescent="0.25">
      <c r="A14" s="32" t="s">
        <v>126</v>
      </c>
      <c r="B14" s="33">
        <v>99717.46</v>
      </c>
      <c r="C14" s="34" t="s">
        <v>4</v>
      </c>
      <c r="D14" s="34">
        <v>26520.6</v>
      </c>
    </row>
    <row r="15" spans="1:4" s="20" customFormat="1" x14ac:dyDescent="0.25">
      <c r="A15" s="32" t="s">
        <v>127</v>
      </c>
      <c r="B15" s="33">
        <v>104758.74</v>
      </c>
      <c r="C15" s="34" t="s">
        <v>4</v>
      </c>
      <c r="D15" s="34">
        <v>26521.200000000001</v>
      </c>
    </row>
    <row r="16" spans="1:4" ht="28.5" x14ac:dyDescent="0.25">
      <c r="A16" s="19" t="s">
        <v>13</v>
      </c>
      <c r="B16" s="28">
        <f>B18+B17</f>
        <v>81670.44</v>
      </c>
      <c r="C16" s="54" t="s">
        <v>157</v>
      </c>
      <c r="D16" s="18"/>
    </row>
    <row r="17" spans="1:4" s="20" customFormat="1" x14ac:dyDescent="0.25">
      <c r="A17" s="32" t="s">
        <v>121</v>
      </c>
      <c r="B17" s="33">
        <v>37636.26</v>
      </c>
      <c r="C17" s="34" t="s">
        <v>4</v>
      </c>
      <c r="D17" s="34">
        <v>23670.6</v>
      </c>
    </row>
    <row r="18" spans="1:4" s="20" customFormat="1" x14ac:dyDescent="0.25">
      <c r="A18" s="32" t="s">
        <v>122</v>
      </c>
      <c r="B18" s="33">
        <v>44034.18</v>
      </c>
      <c r="C18" s="34" t="s">
        <v>4</v>
      </c>
      <c r="D18" s="34">
        <v>26526.6</v>
      </c>
    </row>
    <row r="19" spans="1:4" x14ac:dyDescent="0.25">
      <c r="A19" s="19" t="s">
        <v>14</v>
      </c>
      <c r="B19" s="28">
        <f>B20+B21</f>
        <v>127128</v>
      </c>
      <c r="C19" s="54" t="s">
        <v>157</v>
      </c>
      <c r="D19" s="22"/>
    </row>
    <row r="20" spans="1:4" s="20" customFormat="1" x14ac:dyDescent="0.25">
      <c r="A20" s="32" t="s">
        <v>80</v>
      </c>
      <c r="B20" s="33">
        <v>63193.21</v>
      </c>
      <c r="C20" s="34" t="s">
        <v>15</v>
      </c>
      <c r="D20" s="34">
        <v>1193</v>
      </c>
    </row>
    <row r="21" spans="1:4" s="20" customFormat="1" x14ac:dyDescent="0.25">
      <c r="A21" s="32" t="s">
        <v>81</v>
      </c>
      <c r="B21" s="33">
        <v>63934.79</v>
      </c>
      <c r="C21" s="34" t="s">
        <v>15</v>
      </c>
      <c r="D21" s="34">
        <v>1207</v>
      </c>
    </row>
    <row r="22" spans="1:4" ht="28.5" x14ac:dyDescent="0.25">
      <c r="A22" s="19" t="s">
        <v>16</v>
      </c>
      <c r="B22" s="28">
        <f>SUM(B23:B28)</f>
        <v>29438.21</v>
      </c>
      <c r="C22" s="54" t="s">
        <v>157</v>
      </c>
      <c r="D22" s="18"/>
    </row>
    <row r="23" spans="1:4" s="20" customFormat="1" x14ac:dyDescent="0.25">
      <c r="A23" s="32" t="s">
        <v>84</v>
      </c>
      <c r="B23" s="33">
        <v>2386.85</v>
      </c>
      <c r="C23" s="34" t="s">
        <v>4</v>
      </c>
      <c r="D23" s="34">
        <v>26520.6</v>
      </c>
    </row>
    <row r="24" spans="1:4" s="20" customFormat="1" x14ac:dyDescent="0.25">
      <c r="A24" s="32" t="s">
        <v>85</v>
      </c>
      <c r="B24" s="33">
        <v>2386.91</v>
      </c>
      <c r="C24" s="34" t="s">
        <v>4</v>
      </c>
      <c r="D24" s="34">
        <v>26521.200000000001</v>
      </c>
    </row>
    <row r="25" spans="1:4" s="20" customFormat="1" x14ac:dyDescent="0.25">
      <c r="A25" s="32" t="s">
        <v>138</v>
      </c>
      <c r="B25" s="33">
        <v>2121.65</v>
      </c>
      <c r="C25" s="34" t="s">
        <v>4</v>
      </c>
      <c r="D25" s="34">
        <v>26520.6</v>
      </c>
    </row>
    <row r="26" spans="1:4" s="20" customFormat="1" x14ac:dyDescent="0.25">
      <c r="A26" s="32" t="s">
        <v>139</v>
      </c>
      <c r="B26" s="33">
        <v>2386.91</v>
      </c>
      <c r="C26" s="34" t="s">
        <v>4</v>
      </c>
      <c r="D26" s="34">
        <v>26521.200000000001</v>
      </c>
    </row>
    <row r="27" spans="1:4" s="20" customFormat="1" x14ac:dyDescent="0.25">
      <c r="A27" s="32" t="s">
        <v>140</v>
      </c>
      <c r="B27" s="33">
        <v>10077.83</v>
      </c>
      <c r="C27" s="34" t="s">
        <v>4</v>
      </c>
      <c r="D27" s="34">
        <v>26520.6</v>
      </c>
    </row>
    <row r="28" spans="1:4" s="20" customFormat="1" x14ac:dyDescent="0.25">
      <c r="A28" s="32" t="s">
        <v>141</v>
      </c>
      <c r="B28" s="33">
        <v>10078.06</v>
      </c>
      <c r="C28" s="34" t="s">
        <v>4</v>
      </c>
      <c r="D28" s="34">
        <v>26521.200000000001</v>
      </c>
    </row>
    <row r="29" spans="1:4" ht="42.75" x14ac:dyDescent="0.25">
      <c r="A29" s="19" t="s">
        <v>17</v>
      </c>
      <c r="B29" s="28">
        <f>SUM(B30:B60)</f>
        <v>178552.87000000005</v>
      </c>
      <c r="C29" s="54" t="s">
        <v>157</v>
      </c>
      <c r="D29" s="23"/>
    </row>
    <row r="30" spans="1:4" s="20" customFormat="1" x14ac:dyDescent="0.25">
      <c r="A30" s="32" t="s">
        <v>74</v>
      </c>
      <c r="B30" s="33">
        <v>232.36</v>
      </c>
      <c r="C30" s="34" t="s">
        <v>75</v>
      </c>
      <c r="D30" s="34">
        <v>1</v>
      </c>
    </row>
    <row r="31" spans="1:4" s="20" customFormat="1" x14ac:dyDescent="0.25">
      <c r="A31" s="32" t="s">
        <v>76</v>
      </c>
      <c r="B31" s="33">
        <v>7784.54</v>
      </c>
      <c r="C31" s="34" t="s">
        <v>75</v>
      </c>
      <c r="D31" s="34">
        <v>1</v>
      </c>
    </row>
    <row r="32" spans="1:4" s="20" customFormat="1" x14ac:dyDescent="0.25">
      <c r="A32" s="32" t="s">
        <v>86</v>
      </c>
      <c r="B32" s="33">
        <v>1746.8</v>
      </c>
      <c r="C32" s="34" t="s">
        <v>75</v>
      </c>
      <c r="D32" s="34">
        <v>22</v>
      </c>
    </row>
    <row r="33" spans="1:4" s="20" customFormat="1" x14ac:dyDescent="0.25">
      <c r="A33" s="32" t="s">
        <v>87</v>
      </c>
      <c r="B33" s="33">
        <v>186.91</v>
      </c>
      <c r="C33" s="34" t="s">
        <v>75</v>
      </c>
      <c r="D33" s="34">
        <v>1</v>
      </c>
    </row>
    <row r="34" spans="1:4" s="20" customFormat="1" x14ac:dyDescent="0.25">
      <c r="A34" s="32" t="s">
        <v>88</v>
      </c>
      <c r="B34" s="33">
        <v>222.82</v>
      </c>
      <c r="C34" s="34" t="s">
        <v>75</v>
      </c>
      <c r="D34" s="34">
        <v>1</v>
      </c>
    </row>
    <row r="35" spans="1:4" s="20" customFormat="1" x14ac:dyDescent="0.25">
      <c r="A35" s="32" t="s">
        <v>89</v>
      </c>
      <c r="B35" s="33">
        <v>461.22</v>
      </c>
      <c r="C35" s="34" t="s">
        <v>75</v>
      </c>
      <c r="D35" s="34">
        <v>2</v>
      </c>
    </row>
    <row r="36" spans="1:4" s="20" customFormat="1" x14ac:dyDescent="0.25">
      <c r="A36" s="32" t="s">
        <v>90</v>
      </c>
      <c r="B36" s="33">
        <v>9015.7999999999993</v>
      </c>
      <c r="C36" s="34" t="s">
        <v>75</v>
      </c>
      <c r="D36" s="34">
        <v>1</v>
      </c>
    </row>
    <row r="37" spans="1:4" s="20" customFormat="1" x14ac:dyDescent="0.25">
      <c r="A37" s="32" t="s">
        <v>91</v>
      </c>
      <c r="B37" s="33">
        <v>232.36</v>
      </c>
      <c r="C37" s="34" t="s">
        <v>75</v>
      </c>
      <c r="D37" s="34">
        <v>1</v>
      </c>
    </row>
    <row r="38" spans="1:4" s="20" customFormat="1" x14ac:dyDescent="0.25">
      <c r="A38" s="32" t="s">
        <v>92</v>
      </c>
      <c r="B38" s="33">
        <v>464.72</v>
      </c>
      <c r="C38" s="34" t="s">
        <v>75</v>
      </c>
      <c r="D38" s="34">
        <v>2</v>
      </c>
    </row>
    <row r="39" spans="1:4" s="20" customFormat="1" x14ac:dyDescent="0.25">
      <c r="A39" s="32" t="s">
        <v>93</v>
      </c>
      <c r="B39" s="33">
        <v>771.18</v>
      </c>
      <c r="C39" s="34" t="s">
        <v>75</v>
      </c>
      <c r="D39" s="34">
        <v>2</v>
      </c>
    </row>
    <row r="40" spans="1:4" s="20" customFormat="1" x14ac:dyDescent="0.25">
      <c r="A40" s="32" t="s">
        <v>95</v>
      </c>
      <c r="B40" s="33">
        <v>1171.75</v>
      </c>
      <c r="C40" s="34" t="s">
        <v>5</v>
      </c>
      <c r="D40" s="34">
        <v>25</v>
      </c>
    </row>
    <row r="41" spans="1:4" s="20" customFormat="1" x14ac:dyDescent="0.25">
      <c r="A41" s="32" t="s">
        <v>96</v>
      </c>
      <c r="B41" s="33">
        <v>80274</v>
      </c>
      <c r="C41" s="34" t="s">
        <v>97</v>
      </c>
      <c r="D41" s="34">
        <v>1</v>
      </c>
    </row>
    <row r="42" spans="1:4" s="20" customFormat="1" x14ac:dyDescent="0.25">
      <c r="A42" s="32" t="s">
        <v>98</v>
      </c>
      <c r="B42" s="33">
        <v>6970.8</v>
      </c>
      <c r="C42" s="34" t="s">
        <v>75</v>
      </c>
      <c r="D42" s="34">
        <v>30</v>
      </c>
    </row>
    <row r="43" spans="1:4" s="20" customFormat="1" x14ac:dyDescent="0.25">
      <c r="A43" s="32" t="s">
        <v>38</v>
      </c>
      <c r="B43" s="33">
        <v>1034.98</v>
      </c>
      <c r="C43" s="34" t="s">
        <v>75</v>
      </c>
      <c r="D43" s="34">
        <v>1</v>
      </c>
    </row>
    <row r="44" spans="1:4" s="20" customFormat="1" x14ac:dyDescent="0.25">
      <c r="A44" s="32" t="s">
        <v>104</v>
      </c>
      <c r="B44" s="33">
        <v>18995.099999999999</v>
      </c>
      <c r="C44" s="34" t="s">
        <v>5</v>
      </c>
      <c r="D44" s="34">
        <v>30</v>
      </c>
    </row>
    <row r="45" spans="1:4" s="20" customFormat="1" x14ac:dyDescent="0.25">
      <c r="A45" s="32" t="s">
        <v>104</v>
      </c>
      <c r="B45" s="33">
        <v>16240</v>
      </c>
      <c r="C45" s="34" t="s">
        <v>5</v>
      </c>
      <c r="D45" s="34">
        <v>10</v>
      </c>
    </row>
    <row r="46" spans="1:4" s="20" customFormat="1" x14ac:dyDescent="0.25">
      <c r="A46" s="32" t="s">
        <v>105</v>
      </c>
      <c r="B46" s="33">
        <v>3373.98</v>
      </c>
      <c r="C46" s="34" t="s">
        <v>75</v>
      </c>
      <c r="D46" s="34">
        <v>1</v>
      </c>
    </row>
    <row r="47" spans="1:4" s="20" customFormat="1" x14ac:dyDescent="0.25">
      <c r="A47" s="32" t="s">
        <v>33</v>
      </c>
      <c r="B47" s="33">
        <v>317.69</v>
      </c>
      <c r="C47" s="34" t="s">
        <v>4</v>
      </c>
      <c r="D47" s="34">
        <v>0.5</v>
      </c>
    </row>
    <row r="48" spans="1:4" s="20" customFormat="1" x14ac:dyDescent="0.25">
      <c r="A48" s="32" t="s">
        <v>106</v>
      </c>
      <c r="B48" s="33">
        <v>1770.48</v>
      </c>
      <c r="C48" s="34" t="s">
        <v>4</v>
      </c>
      <c r="D48" s="34">
        <v>1.6</v>
      </c>
    </row>
    <row r="49" spans="1:5" s="20" customFormat="1" x14ac:dyDescent="0.25">
      <c r="A49" s="32" t="s">
        <v>111</v>
      </c>
      <c r="B49" s="33">
        <v>558.32000000000005</v>
      </c>
      <c r="C49" s="34" t="s">
        <v>4</v>
      </c>
      <c r="D49" s="34">
        <v>0.75</v>
      </c>
    </row>
    <row r="50" spans="1:5" s="20" customFormat="1" x14ac:dyDescent="0.25">
      <c r="A50" s="32" t="s">
        <v>125</v>
      </c>
      <c r="B50" s="33">
        <v>747</v>
      </c>
      <c r="C50" s="34" t="s">
        <v>5</v>
      </c>
      <c r="D50" s="34">
        <v>30</v>
      </c>
    </row>
    <row r="51" spans="1:5" s="20" customFormat="1" x14ac:dyDescent="0.25">
      <c r="A51" s="32" t="s">
        <v>128</v>
      </c>
      <c r="B51" s="33">
        <v>193.24</v>
      </c>
      <c r="C51" s="34" t="s">
        <v>75</v>
      </c>
      <c r="D51" s="34">
        <v>1</v>
      </c>
    </row>
    <row r="52" spans="1:5" s="20" customFormat="1" x14ac:dyDescent="0.25">
      <c r="A52" s="32" t="s">
        <v>130</v>
      </c>
      <c r="B52" s="33">
        <v>2534.35</v>
      </c>
      <c r="C52" s="34" t="s">
        <v>78</v>
      </c>
      <c r="D52" s="34">
        <v>1</v>
      </c>
    </row>
    <row r="53" spans="1:5" s="20" customFormat="1" x14ac:dyDescent="0.25">
      <c r="A53" s="32" t="s">
        <v>131</v>
      </c>
      <c r="B53" s="33">
        <v>12671.75</v>
      </c>
      <c r="C53" s="34" t="s">
        <v>78</v>
      </c>
      <c r="D53" s="34">
        <v>5</v>
      </c>
    </row>
    <row r="54" spans="1:5" s="20" customFormat="1" x14ac:dyDescent="0.25">
      <c r="A54" s="32" t="s">
        <v>132</v>
      </c>
      <c r="B54" s="33">
        <v>3798.43</v>
      </c>
      <c r="C54" s="34" t="s">
        <v>5</v>
      </c>
      <c r="D54" s="34">
        <v>15.5</v>
      </c>
    </row>
    <row r="55" spans="1:5" s="20" customFormat="1" x14ac:dyDescent="0.25">
      <c r="A55" s="32" t="s">
        <v>133</v>
      </c>
      <c r="B55" s="33">
        <v>105.29</v>
      </c>
      <c r="C55" s="34" t="s">
        <v>4</v>
      </c>
      <c r="D55" s="34">
        <v>0.25</v>
      </c>
    </row>
    <row r="56" spans="1:5" s="20" customFormat="1" x14ac:dyDescent="0.25">
      <c r="A56" s="32" t="s">
        <v>134</v>
      </c>
      <c r="B56" s="33">
        <v>906.54</v>
      </c>
      <c r="C56" s="34" t="s">
        <v>35</v>
      </c>
      <c r="D56" s="34">
        <v>2</v>
      </c>
    </row>
    <row r="57" spans="1:5" s="20" customFormat="1" x14ac:dyDescent="0.25">
      <c r="A57" s="32" t="s">
        <v>135</v>
      </c>
      <c r="B57" s="33">
        <v>1379.2</v>
      </c>
      <c r="C57" s="34" t="s">
        <v>5</v>
      </c>
      <c r="D57" s="34">
        <v>32</v>
      </c>
    </row>
    <row r="58" spans="1:5" s="20" customFormat="1" x14ac:dyDescent="0.25">
      <c r="A58" s="32" t="s">
        <v>136</v>
      </c>
      <c r="B58" s="33">
        <v>2760.2</v>
      </c>
      <c r="C58" s="34" t="s">
        <v>137</v>
      </c>
      <c r="D58" s="34">
        <v>10</v>
      </c>
    </row>
    <row r="59" spans="1:5" s="20" customFormat="1" x14ac:dyDescent="0.25">
      <c r="A59" s="32" t="s">
        <v>142</v>
      </c>
      <c r="B59" s="33">
        <v>953.09</v>
      </c>
      <c r="C59" s="34" t="s">
        <v>4</v>
      </c>
      <c r="D59" s="34">
        <v>1.5</v>
      </c>
    </row>
    <row r="60" spans="1:5" s="20" customFormat="1" x14ac:dyDescent="0.25">
      <c r="A60" s="32" t="s">
        <v>145</v>
      </c>
      <c r="B60" s="33">
        <v>677.97</v>
      </c>
      <c r="C60" s="34" t="s">
        <v>75</v>
      </c>
      <c r="D60" s="34">
        <v>1</v>
      </c>
    </row>
    <row r="61" spans="1:5" ht="42.75" x14ac:dyDescent="0.25">
      <c r="A61" s="19" t="s">
        <v>18</v>
      </c>
      <c r="B61" s="28">
        <f>SUM(B62:B80)</f>
        <v>113592.29000000001</v>
      </c>
      <c r="C61" s="54" t="s">
        <v>157</v>
      </c>
      <c r="D61" s="18"/>
      <c r="E61" s="4" t="s">
        <v>3</v>
      </c>
    </row>
    <row r="62" spans="1:5" s="20" customFormat="1" x14ac:dyDescent="0.25">
      <c r="A62" s="32" t="s">
        <v>77</v>
      </c>
      <c r="B62" s="33">
        <v>598.19000000000005</v>
      </c>
      <c r="C62" s="34" t="s">
        <v>78</v>
      </c>
      <c r="D62" s="34">
        <v>1</v>
      </c>
    </row>
    <row r="63" spans="1:5" s="20" customFormat="1" x14ac:dyDescent="0.25">
      <c r="A63" s="32" t="s">
        <v>79</v>
      </c>
      <c r="B63" s="33">
        <v>1306.57</v>
      </c>
      <c r="C63" s="34" t="s">
        <v>30</v>
      </c>
      <c r="D63" s="34">
        <v>1</v>
      </c>
    </row>
    <row r="64" spans="1:5" s="20" customFormat="1" x14ac:dyDescent="0.25">
      <c r="A64" s="32" t="s">
        <v>82</v>
      </c>
      <c r="B64" s="33">
        <v>3391.71</v>
      </c>
      <c r="C64" s="34" t="s">
        <v>83</v>
      </c>
      <c r="D64" s="34">
        <v>7</v>
      </c>
    </row>
    <row r="65" spans="1:4" s="20" customFormat="1" x14ac:dyDescent="0.25">
      <c r="A65" s="32" t="s">
        <v>29</v>
      </c>
      <c r="B65" s="33">
        <v>4856.16</v>
      </c>
      <c r="C65" s="34" t="s">
        <v>30</v>
      </c>
      <c r="D65" s="34">
        <v>6</v>
      </c>
    </row>
    <row r="66" spans="1:4" s="20" customFormat="1" x14ac:dyDescent="0.25">
      <c r="A66" s="32" t="s">
        <v>101</v>
      </c>
      <c r="B66" s="33">
        <v>14283.92</v>
      </c>
      <c r="C66" s="34" t="s">
        <v>102</v>
      </c>
      <c r="D66" s="34">
        <v>8</v>
      </c>
    </row>
    <row r="67" spans="1:4" s="20" customFormat="1" x14ac:dyDescent="0.25">
      <c r="A67" s="32" t="s">
        <v>103</v>
      </c>
      <c r="B67" s="33">
        <v>435.01</v>
      </c>
      <c r="C67" s="34" t="s">
        <v>75</v>
      </c>
      <c r="D67" s="34">
        <v>1</v>
      </c>
    </row>
    <row r="68" spans="1:4" s="20" customFormat="1" x14ac:dyDescent="0.25">
      <c r="A68" s="32" t="s">
        <v>107</v>
      </c>
      <c r="B68" s="33">
        <v>5489.91</v>
      </c>
      <c r="C68" s="34" t="s">
        <v>75</v>
      </c>
      <c r="D68" s="34">
        <v>9</v>
      </c>
    </row>
    <row r="69" spans="1:4" s="20" customFormat="1" x14ac:dyDescent="0.25">
      <c r="A69" s="32" t="s">
        <v>108</v>
      </c>
      <c r="B69" s="33">
        <v>7214.6</v>
      </c>
      <c r="C69" s="34" t="s">
        <v>75</v>
      </c>
      <c r="D69" s="34">
        <v>2</v>
      </c>
    </row>
    <row r="70" spans="1:4" s="20" customFormat="1" x14ac:dyDescent="0.25">
      <c r="A70" s="32" t="s">
        <v>109</v>
      </c>
      <c r="B70" s="33">
        <v>28051.200000000001</v>
      </c>
      <c r="C70" s="34" t="s">
        <v>75</v>
      </c>
      <c r="D70" s="34">
        <v>6</v>
      </c>
    </row>
    <row r="71" spans="1:4" s="20" customFormat="1" x14ac:dyDescent="0.25">
      <c r="A71" s="32" t="s">
        <v>110</v>
      </c>
      <c r="B71" s="33">
        <v>13836.62</v>
      </c>
      <c r="C71" s="34" t="s">
        <v>75</v>
      </c>
      <c r="D71" s="34">
        <v>10</v>
      </c>
    </row>
    <row r="72" spans="1:4" s="20" customFormat="1" x14ac:dyDescent="0.25">
      <c r="A72" s="32" t="s">
        <v>112</v>
      </c>
      <c r="B72" s="33">
        <v>12032</v>
      </c>
      <c r="C72" s="34" t="s">
        <v>5</v>
      </c>
      <c r="D72" s="34">
        <v>8</v>
      </c>
    </row>
    <row r="73" spans="1:4" s="20" customFormat="1" x14ac:dyDescent="0.25">
      <c r="A73" s="32" t="s">
        <v>113</v>
      </c>
      <c r="B73" s="33">
        <v>7287</v>
      </c>
      <c r="C73" s="34" t="s">
        <v>5</v>
      </c>
      <c r="D73" s="34">
        <v>4.2</v>
      </c>
    </row>
    <row r="74" spans="1:4" s="20" customFormat="1" x14ac:dyDescent="0.25">
      <c r="A74" s="32" t="s">
        <v>114</v>
      </c>
      <c r="B74" s="33">
        <v>1080</v>
      </c>
      <c r="C74" s="34" t="s">
        <v>5</v>
      </c>
      <c r="D74" s="34">
        <v>2</v>
      </c>
    </row>
    <row r="75" spans="1:4" s="20" customFormat="1" x14ac:dyDescent="0.25">
      <c r="A75" s="32" t="s">
        <v>115</v>
      </c>
      <c r="B75" s="33">
        <v>675.6</v>
      </c>
      <c r="C75" s="34" t="s">
        <v>5</v>
      </c>
      <c r="D75" s="34">
        <v>1.2</v>
      </c>
    </row>
    <row r="76" spans="1:4" s="20" customFormat="1" x14ac:dyDescent="0.25">
      <c r="A76" s="32" t="s">
        <v>116</v>
      </c>
      <c r="B76" s="33">
        <v>4785</v>
      </c>
      <c r="C76" s="34" t="s">
        <v>5</v>
      </c>
      <c r="D76" s="34">
        <v>5</v>
      </c>
    </row>
    <row r="77" spans="1:4" s="20" customFormat="1" x14ac:dyDescent="0.25">
      <c r="A77" s="32" t="s">
        <v>129</v>
      </c>
      <c r="B77" s="33">
        <v>179.6</v>
      </c>
      <c r="C77" s="34" t="s">
        <v>75</v>
      </c>
      <c r="D77" s="34">
        <v>1</v>
      </c>
    </row>
    <row r="78" spans="1:4" s="20" customFormat="1" x14ac:dyDescent="0.25">
      <c r="A78" s="32" t="s">
        <v>37</v>
      </c>
      <c r="B78" s="33">
        <v>270.14</v>
      </c>
      <c r="C78" s="34" t="s">
        <v>36</v>
      </c>
      <c r="D78" s="34">
        <v>1</v>
      </c>
    </row>
    <row r="79" spans="1:4" s="20" customFormat="1" x14ac:dyDescent="0.25">
      <c r="A79" s="32" t="s">
        <v>143</v>
      </c>
      <c r="B79" s="33">
        <v>1243.06</v>
      </c>
      <c r="C79" s="34" t="s">
        <v>30</v>
      </c>
      <c r="D79" s="34">
        <v>2</v>
      </c>
    </row>
    <row r="80" spans="1:4" s="20" customFormat="1" x14ac:dyDescent="0.25">
      <c r="A80" s="32" t="s">
        <v>144</v>
      </c>
      <c r="B80" s="33">
        <v>6576</v>
      </c>
      <c r="C80" s="34" t="s">
        <v>5</v>
      </c>
      <c r="D80" s="34">
        <v>6</v>
      </c>
    </row>
    <row r="81" spans="1:4" ht="28.5" x14ac:dyDescent="0.25">
      <c r="A81" s="19" t="s">
        <v>19</v>
      </c>
      <c r="B81" s="28">
        <v>0</v>
      </c>
      <c r="C81" s="54" t="s">
        <v>157</v>
      </c>
      <c r="D81" s="18"/>
    </row>
    <row r="82" spans="1:4" ht="28.5" x14ac:dyDescent="0.25">
      <c r="A82" s="19" t="s">
        <v>20</v>
      </c>
      <c r="B82" s="28">
        <v>0</v>
      </c>
      <c r="C82" s="54" t="s">
        <v>157</v>
      </c>
      <c r="D82" s="18"/>
    </row>
    <row r="83" spans="1:4" x14ac:dyDescent="0.25">
      <c r="A83" s="19" t="s">
        <v>21</v>
      </c>
      <c r="B83" s="28">
        <v>0</v>
      </c>
      <c r="C83" s="54" t="s">
        <v>157</v>
      </c>
      <c r="D83" s="18"/>
    </row>
    <row r="84" spans="1:4" ht="28.5" x14ac:dyDescent="0.25">
      <c r="A84" s="19" t="s">
        <v>22</v>
      </c>
      <c r="B84" s="28">
        <f>SUM(B85:B87)</f>
        <v>2827.0299999999997</v>
      </c>
      <c r="C84" s="54" t="s">
        <v>157</v>
      </c>
      <c r="D84" s="18"/>
    </row>
    <row r="85" spans="1:4" s="20" customFormat="1" x14ac:dyDescent="0.25">
      <c r="A85" s="32" t="s">
        <v>99</v>
      </c>
      <c r="B85" s="33">
        <v>551.04</v>
      </c>
      <c r="C85" s="34" t="s">
        <v>5</v>
      </c>
      <c r="D85" s="34">
        <v>2</v>
      </c>
    </row>
    <row r="86" spans="1:4" s="20" customFormat="1" x14ac:dyDescent="0.25">
      <c r="A86" s="32" t="s">
        <v>100</v>
      </c>
      <c r="B86" s="33">
        <v>326.52999999999997</v>
      </c>
      <c r="C86" s="34" t="s">
        <v>75</v>
      </c>
      <c r="D86" s="34">
        <v>1</v>
      </c>
    </row>
    <row r="87" spans="1:4" s="20" customFormat="1" x14ac:dyDescent="0.25">
      <c r="A87" s="32" t="s">
        <v>32</v>
      </c>
      <c r="B87" s="33">
        <v>1949.46</v>
      </c>
      <c r="C87" s="34" t="s">
        <v>75</v>
      </c>
      <c r="D87" s="34">
        <v>6</v>
      </c>
    </row>
    <row r="88" spans="1:4" ht="28.5" x14ac:dyDescent="0.25">
      <c r="A88" s="19" t="s">
        <v>23</v>
      </c>
      <c r="B88" s="28">
        <f>B90+B89</f>
        <v>11669.21</v>
      </c>
      <c r="C88" s="54" t="s">
        <v>157</v>
      </c>
      <c r="D88" s="18"/>
    </row>
    <row r="89" spans="1:4" s="20" customFormat="1" x14ac:dyDescent="0.25">
      <c r="A89" s="32" t="s">
        <v>119</v>
      </c>
      <c r="B89" s="33">
        <v>6099.88</v>
      </c>
      <c r="C89" s="34" t="s">
        <v>4</v>
      </c>
      <c r="D89" s="34">
        <v>26521.200000000001</v>
      </c>
    </row>
    <row r="90" spans="1:4" s="20" customFormat="1" x14ac:dyDescent="0.25">
      <c r="A90" s="32" t="s">
        <v>120</v>
      </c>
      <c r="B90" s="33">
        <v>5569.33</v>
      </c>
      <c r="C90" s="34" t="s">
        <v>4</v>
      </c>
      <c r="D90" s="34">
        <v>26520.6</v>
      </c>
    </row>
    <row r="91" spans="1:4" ht="28.5" x14ac:dyDescent="0.25">
      <c r="A91" s="19" t="s">
        <v>24</v>
      </c>
      <c r="B91" s="28">
        <f>B92+B93</f>
        <v>45085.56</v>
      </c>
      <c r="C91" s="54" t="s">
        <v>157</v>
      </c>
      <c r="D91" s="18"/>
    </row>
    <row r="92" spans="1:4" s="20" customFormat="1" x14ac:dyDescent="0.25">
      <c r="A92" s="32" t="s">
        <v>117</v>
      </c>
      <c r="B92" s="33">
        <v>21216.48</v>
      </c>
      <c r="C92" s="34" t="s">
        <v>4</v>
      </c>
      <c r="D92" s="34">
        <v>26520.6</v>
      </c>
    </row>
    <row r="93" spans="1:4" s="20" customFormat="1" x14ac:dyDescent="0.25">
      <c r="A93" s="32" t="s">
        <v>118</v>
      </c>
      <c r="B93" s="33">
        <v>23869.08</v>
      </c>
      <c r="C93" s="34" t="s">
        <v>4</v>
      </c>
      <c r="D93" s="34">
        <v>26521.200000000001</v>
      </c>
    </row>
    <row r="94" spans="1:4" ht="28.5" x14ac:dyDescent="0.25">
      <c r="A94" s="19" t="s">
        <v>25</v>
      </c>
      <c r="B94" s="28">
        <f>SUM(B95:B97)</f>
        <v>5066.7199999999993</v>
      </c>
      <c r="C94" s="54" t="s">
        <v>157</v>
      </c>
      <c r="D94" s="18"/>
    </row>
    <row r="95" spans="1:4" s="20" customFormat="1" x14ac:dyDescent="0.25">
      <c r="A95" s="32" t="s">
        <v>39</v>
      </c>
      <c r="B95" s="33">
        <v>1920</v>
      </c>
      <c r="C95" s="34" t="s">
        <v>75</v>
      </c>
      <c r="D95" s="34">
        <v>12</v>
      </c>
    </row>
    <row r="96" spans="1:4" s="20" customFormat="1" x14ac:dyDescent="0.25">
      <c r="A96" s="32" t="s">
        <v>31</v>
      </c>
      <c r="B96" s="33">
        <v>1573.36</v>
      </c>
      <c r="C96" s="34" t="s">
        <v>4</v>
      </c>
      <c r="D96" s="34">
        <v>1108</v>
      </c>
    </row>
    <row r="97" spans="1:8" s="20" customFormat="1" x14ac:dyDescent="0.25">
      <c r="A97" s="32" t="s">
        <v>31</v>
      </c>
      <c r="B97" s="33">
        <v>1573.36</v>
      </c>
      <c r="C97" s="34" t="s">
        <v>4</v>
      </c>
      <c r="D97" s="34">
        <v>1108</v>
      </c>
    </row>
    <row r="98" spans="1:8" ht="57" x14ac:dyDescent="0.25">
      <c r="A98" s="19" t="s">
        <v>26</v>
      </c>
      <c r="B98" s="28">
        <f>SUM(B99:B101)</f>
        <v>118263.53</v>
      </c>
      <c r="C98" s="54" t="s">
        <v>157</v>
      </c>
      <c r="D98" s="18"/>
    </row>
    <row r="99" spans="1:8" s="20" customFormat="1" x14ac:dyDescent="0.25">
      <c r="A99" s="32" t="s">
        <v>94</v>
      </c>
      <c r="B99" s="33">
        <v>208.28</v>
      </c>
      <c r="C99" s="34" t="s">
        <v>4</v>
      </c>
      <c r="D99" s="34">
        <v>12251.64</v>
      </c>
    </row>
    <row r="100" spans="1:8" s="20" customFormat="1" x14ac:dyDescent="0.25">
      <c r="A100" s="32" t="s">
        <v>123</v>
      </c>
      <c r="B100" s="33">
        <v>63896.75</v>
      </c>
      <c r="C100" s="34" t="s">
        <v>4</v>
      </c>
      <c r="D100" s="34">
        <v>26080.3</v>
      </c>
    </row>
    <row r="101" spans="1:8" s="20" customFormat="1" x14ac:dyDescent="0.25">
      <c r="A101" s="32" t="s">
        <v>124</v>
      </c>
      <c r="B101" s="33">
        <v>54158.5</v>
      </c>
      <c r="C101" s="34" t="s">
        <v>4</v>
      </c>
      <c r="D101" s="34">
        <v>22105.5</v>
      </c>
    </row>
    <row r="102" spans="1:8" x14ac:dyDescent="0.25">
      <c r="A102" s="19" t="s">
        <v>27</v>
      </c>
      <c r="B102" s="28">
        <f>B103</f>
        <v>6060</v>
      </c>
      <c r="C102" s="54" t="s">
        <v>157</v>
      </c>
      <c r="D102" s="18"/>
    </row>
    <row r="103" spans="1:8" ht="30" x14ac:dyDescent="0.25">
      <c r="A103" s="24" t="s">
        <v>7</v>
      </c>
      <c r="B103" s="29">
        <f>D103*5*12</f>
        <v>6060</v>
      </c>
      <c r="C103" s="25" t="s">
        <v>6</v>
      </c>
      <c r="D103" s="21">
        <v>101</v>
      </c>
    </row>
    <row r="104" spans="1:8" x14ac:dyDescent="0.25">
      <c r="A104" s="16" t="s">
        <v>153</v>
      </c>
      <c r="B104" s="28">
        <f>B13+B16+B19+B22+B29+B61+B81+B82+B83+B84+B88+B91+B94+B98</f>
        <v>917770.06</v>
      </c>
      <c r="C104" s="54" t="s">
        <v>157</v>
      </c>
      <c r="D104" s="18"/>
      <c r="H104" s="1" t="b">
        <f>B104='Работы 2019'!C79</f>
        <v>1</v>
      </c>
    </row>
    <row r="105" spans="1:8" x14ac:dyDescent="0.25">
      <c r="A105" s="16" t="s">
        <v>154</v>
      </c>
      <c r="B105" s="28">
        <f>B104*1.2+B102</f>
        <v>1107384.0719999999</v>
      </c>
      <c r="C105" s="54" t="s">
        <v>157</v>
      </c>
      <c r="D105" s="18"/>
    </row>
    <row r="106" spans="1:8" x14ac:dyDescent="0.25">
      <c r="A106" s="16" t="s">
        <v>155</v>
      </c>
      <c r="B106" s="28">
        <f>B4+B6+B9-B105</f>
        <v>-18087.333600000245</v>
      </c>
      <c r="C106" s="54" t="s">
        <v>157</v>
      </c>
      <c r="D106" s="18"/>
    </row>
    <row r="107" spans="1:8" ht="28.5" x14ac:dyDescent="0.25">
      <c r="A107" s="19" t="s">
        <v>156</v>
      </c>
      <c r="B107" s="28">
        <f>B106+B8</f>
        <v>-68366.603600000264</v>
      </c>
      <c r="C107" s="54" t="s">
        <v>157</v>
      </c>
      <c r="D107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9"/>
  <sheetViews>
    <sheetView workbookViewId="0">
      <pane ySplit="3" topLeftCell="A61" activePane="bottomLeft" state="frozen"/>
      <selection pane="bottomLeft" activeCell="H83" sqref="H83"/>
    </sheetView>
  </sheetViews>
  <sheetFormatPr defaultRowHeight="15" x14ac:dyDescent="0.25"/>
  <cols>
    <col min="1" max="1" width="9.140625" style="40"/>
    <col min="2" max="2" width="74" customWidth="1"/>
    <col min="3" max="3" width="14.42578125" customWidth="1"/>
    <col min="4" max="4" width="14.42578125" style="40" customWidth="1"/>
    <col min="5" max="5" width="14.42578125" customWidth="1"/>
  </cols>
  <sheetData>
    <row r="1" spans="1:5" x14ac:dyDescent="0.25">
      <c r="B1" s="35" t="s">
        <v>72</v>
      </c>
      <c r="C1" s="35"/>
      <c r="E1" s="35"/>
    </row>
    <row r="2" spans="1:5" x14ac:dyDescent="0.25">
      <c r="B2" s="35" t="s">
        <v>43</v>
      </c>
      <c r="C2" s="35"/>
      <c r="E2" s="35"/>
    </row>
    <row r="3" spans="1:5" x14ac:dyDescent="0.25">
      <c r="A3" s="42" t="s">
        <v>146</v>
      </c>
      <c r="B3" s="41" t="s">
        <v>42</v>
      </c>
      <c r="C3" s="41" t="s">
        <v>73</v>
      </c>
      <c r="D3" s="41" t="s">
        <v>41</v>
      </c>
      <c r="E3" s="41" t="s">
        <v>40</v>
      </c>
    </row>
    <row r="4" spans="1:5" x14ac:dyDescent="0.25">
      <c r="A4" s="38">
        <v>5</v>
      </c>
      <c r="B4" s="37" t="s">
        <v>74</v>
      </c>
      <c r="C4" s="44">
        <v>232.36</v>
      </c>
      <c r="D4" s="39" t="s">
        <v>75</v>
      </c>
      <c r="E4" s="44">
        <v>1</v>
      </c>
    </row>
    <row r="5" spans="1:5" x14ac:dyDescent="0.25">
      <c r="A5" s="38">
        <v>5</v>
      </c>
      <c r="B5" s="37" t="s">
        <v>76</v>
      </c>
      <c r="C5" s="44">
        <v>7784.54</v>
      </c>
      <c r="D5" s="39" t="s">
        <v>75</v>
      </c>
      <c r="E5" s="44">
        <v>1</v>
      </c>
    </row>
    <row r="6" spans="1:5" x14ac:dyDescent="0.25">
      <c r="A6" s="38">
        <v>6</v>
      </c>
      <c r="B6" s="37" t="s">
        <v>77</v>
      </c>
      <c r="C6" s="44">
        <v>598.19000000000005</v>
      </c>
      <c r="D6" s="39" t="s">
        <v>78</v>
      </c>
      <c r="E6" s="44">
        <v>1</v>
      </c>
    </row>
    <row r="7" spans="1:5" x14ac:dyDescent="0.25">
      <c r="A7" s="38">
        <v>6</v>
      </c>
      <c r="B7" s="37" t="s">
        <v>79</v>
      </c>
      <c r="C7" s="44">
        <v>1306.57</v>
      </c>
      <c r="D7" s="39" t="s">
        <v>30</v>
      </c>
      <c r="E7" s="44">
        <v>1</v>
      </c>
    </row>
    <row r="8" spans="1:5" x14ac:dyDescent="0.25">
      <c r="A8" s="38">
        <v>3</v>
      </c>
      <c r="B8" s="37" t="s">
        <v>80</v>
      </c>
      <c r="C8" s="44">
        <v>63193.21</v>
      </c>
      <c r="D8" s="39" t="s">
        <v>15</v>
      </c>
      <c r="E8" s="44">
        <v>1193</v>
      </c>
    </row>
    <row r="9" spans="1:5" x14ac:dyDescent="0.25">
      <c r="A9" s="38">
        <v>3</v>
      </c>
      <c r="B9" s="37" t="s">
        <v>81</v>
      </c>
      <c r="C9" s="44">
        <v>63934.79</v>
      </c>
      <c r="D9" s="39" t="s">
        <v>15</v>
      </c>
      <c r="E9" s="44">
        <v>1207</v>
      </c>
    </row>
    <row r="10" spans="1:5" x14ac:dyDescent="0.25">
      <c r="A10" s="38">
        <v>6</v>
      </c>
      <c r="B10" s="37" t="s">
        <v>82</v>
      </c>
      <c r="C10" s="44">
        <v>3391.71</v>
      </c>
      <c r="D10" s="39" t="s">
        <v>83</v>
      </c>
      <c r="E10" s="44">
        <v>7</v>
      </c>
    </row>
    <row r="11" spans="1:5" x14ac:dyDescent="0.25">
      <c r="A11" s="38">
        <v>4</v>
      </c>
      <c r="B11" s="37" t="s">
        <v>84</v>
      </c>
      <c r="C11" s="44">
        <v>2386.85</v>
      </c>
      <c r="D11" s="39" t="s">
        <v>4</v>
      </c>
      <c r="E11" s="44">
        <v>26520.6</v>
      </c>
    </row>
    <row r="12" spans="1:5" x14ac:dyDescent="0.25">
      <c r="A12" s="38">
        <v>4</v>
      </c>
      <c r="B12" s="37" t="s">
        <v>85</v>
      </c>
      <c r="C12" s="44">
        <v>2386.91</v>
      </c>
      <c r="D12" s="39" t="s">
        <v>4</v>
      </c>
      <c r="E12" s="44">
        <v>26521.200000000001</v>
      </c>
    </row>
    <row r="13" spans="1:5" x14ac:dyDescent="0.25">
      <c r="A13" s="38">
        <v>13</v>
      </c>
      <c r="B13" s="37" t="s">
        <v>39</v>
      </c>
      <c r="C13" s="44">
        <v>1920</v>
      </c>
      <c r="D13" s="39" t="s">
        <v>75</v>
      </c>
      <c r="E13" s="44">
        <v>12</v>
      </c>
    </row>
    <row r="14" spans="1:5" x14ac:dyDescent="0.25">
      <c r="A14" s="38">
        <v>13</v>
      </c>
      <c r="B14" s="37" t="s">
        <v>31</v>
      </c>
      <c r="C14" s="44">
        <v>1573.36</v>
      </c>
      <c r="D14" s="39" t="s">
        <v>4</v>
      </c>
      <c r="E14" s="44">
        <v>1108</v>
      </c>
    </row>
    <row r="15" spans="1:5" x14ac:dyDescent="0.25">
      <c r="A15" s="38">
        <v>13</v>
      </c>
      <c r="B15" s="37" t="s">
        <v>31</v>
      </c>
      <c r="C15" s="44">
        <v>1573.36</v>
      </c>
      <c r="D15" s="39" t="s">
        <v>4</v>
      </c>
      <c r="E15" s="44">
        <v>1108</v>
      </c>
    </row>
    <row r="16" spans="1:5" x14ac:dyDescent="0.25">
      <c r="A16" s="38">
        <v>6</v>
      </c>
      <c r="B16" s="37" t="s">
        <v>29</v>
      </c>
      <c r="C16" s="44">
        <v>4856.16</v>
      </c>
      <c r="D16" s="39" t="s">
        <v>30</v>
      </c>
      <c r="E16" s="44">
        <v>6</v>
      </c>
    </row>
    <row r="17" spans="1:5" x14ac:dyDescent="0.25">
      <c r="A17" s="38">
        <v>5</v>
      </c>
      <c r="B17" s="37" t="s">
        <v>86</v>
      </c>
      <c r="C17" s="44">
        <v>1746.8</v>
      </c>
      <c r="D17" s="39" t="s">
        <v>75</v>
      </c>
      <c r="E17" s="44">
        <v>22</v>
      </c>
    </row>
    <row r="18" spans="1:5" x14ac:dyDescent="0.25">
      <c r="A18" s="38">
        <v>5</v>
      </c>
      <c r="B18" s="37" t="s">
        <v>87</v>
      </c>
      <c r="C18" s="44">
        <v>186.91</v>
      </c>
      <c r="D18" s="39" t="s">
        <v>75</v>
      </c>
      <c r="E18" s="44">
        <v>1</v>
      </c>
    </row>
    <row r="19" spans="1:5" x14ac:dyDescent="0.25">
      <c r="A19" s="38">
        <v>5</v>
      </c>
      <c r="B19" s="37" t="s">
        <v>88</v>
      </c>
      <c r="C19" s="44">
        <v>222.82</v>
      </c>
      <c r="D19" s="39" t="s">
        <v>75</v>
      </c>
      <c r="E19" s="44">
        <v>1</v>
      </c>
    </row>
    <row r="20" spans="1:5" x14ac:dyDescent="0.25">
      <c r="A20" s="38">
        <v>5</v>
      </c>
      <c r="B20" s="37" t="s">
        <v>89</v>
      </c>
      <c r="C20" s="44">
        <v>461.22</v>
      </c>
      <c r="D20" s="39" t="s">
        <v>75</v>
      </c>
      <c r="E20" s="44">
        <v>2</v>
      </c>
    </row>
    <row r="21" spans="1:5" x14ac:dyDescent="0.25">
      <c r="A21" s="38">
        <v>5</v>
      </c>
      <c r="B21" s="37" t="s">
        <v>90</v>
      </c>
      <c r="C21" s="44">
        <v>9015.7999999999993</v>
      </c>
      <c r="D21" s="39" t="s">
        <v>75</v>
      </c>
      <c r="E21" s="44">
        <v>1</v>
      </c>
    </row>
    <row r="22" spans="1:5" x14ac:dyDescent="0.25">
      <c r="A22" s="38">
        <v>5</v>
      </c>
      <c r="B22" s="37" t="s">
        <v>91</v>
      </c>
      <c r="C22" s="44">
        <v>232.36</v>
      </c>
      <c r="D22" s="39" t="s">
        <v>75</v>
      </c>
      <c r="E22" s="44">
        <v>1</v>
      </c>
    </row>
    <row r="23" spans="1:5" x14ac:dyDescent="0.25">
      <c r="A23" s="38">
        <v>5</v>
      </c>
      <c r="B23" s="37" t="s">
        <v>92</v>
      </c>
      <c r="C23" s="44">
        <v>464.72</v>
      </c>
      <c r="D23" s="39" t="s">
        <v>75</v>
      </c>
      <c r="E23" s="44">
        <v>2</v>
      </c>
    </row>
    <row r="24" spans="1:5" x14ac:dyDescent="0.25">
      <c r="A24" s="38">
        <v>5</v>
      </c>
      <c r="B24" s="37" t="s">
        <v>93</v>
      </c>
      <c r="C24" s="44">
        <v>771.18</v>
      </c>
      <c r="D24" s="39" t="s">
        <v>75</v>
      </c>
      <c r="E24" s="44">
        <v>2</v>
      </c>
    </row>
    <row r="25" spans="1:5" x14ac:dyDescent="0.25">
      <c r="A25" s="38">
        <v>14</v>
      </c>
      <c r="B25" s="37" t="s">
        <v>94</v>
      </c>
      <c r="C25" s="44">
        <v>208.28</v>
      </c>
      <c r="D25" s="39" t="s">
        <v>4</v>
      </c>
      <c r="E25" s="44">
        <v>12251.64</v>
      </c>
    </row>
    <row r="26" spans="1:5" x14ac:dyDescent="0.25">
      <c r="A26" s="38">
        <v>5</v>
      </c>
      <c r="B26" s="37" t="s">
        <v>95</v>
      </c>
      <c r="C26" s="44">
        <v>1171.75</v>
      </c>
      <c r="D26" s="39" t="s">
        <v>5</v>
      </c>
      <c r="E26" s="44">
        <v>25</v>
      </c>
    </row>
    <row r="27" spans="1:5" x14ac:dyDescent="0.25">
      <c r="A27" s="38">
        <v>5</v>
      </c>
      <c r="B27" s="37" t="s">
        <v>96</v>
      </c>
      <c r="C27" s="44">
        <v>80274</v>
      </c>
      <c r="D27" s="39" t="s">
        <v>97</v>
      </c>
      <c r="E27" s="44">
        <v>1</v>
      </c>
    </row>
    <row r="28" spans="1:5" x14ac:dyDescent="0.25">
      <c r="A28" s="38">
        <v>5</v>
      </c>
      <c r="B28" s="37" t="s">
        <v>98</v>
      </c>
      <c r="C28" s="44">
        <v>6970.8</v>
      </c>
      <c r="D28" s="39" t="s">
        <v>75</v>
      </c>
      <c r="E28" s="44">
        <v>30</v>
      </c>
    </row>
    <row r="29" spans="1:5" x14ac:dyDescent="0.25">
      <c r="A29" s="38">
        <v>10</v>
      </c>
      <c r="B29" s="37" t="s">
        <v>99</v>
      </c>
      <c r="C29" s="44">
        <v>551.04</v>
      </c>
      <c r="D29" s="39" t="s">
        <v>5</v>
      </c>
      <c r="E29" s="44">
        <v>2</v>
      </c>
    </row>
    <row r="30" spans="1:5" x14ac:dyDescent="0.25">
      <c r="A30" s="38">
        <v>10</v>
      </c>
      <c r="B30" s="37" t="s">
        <v>100</v>
      </c>
      <c r="C30" s="44">
        <v>326.52999999999997</v>
      </c>
      <c r="D30" s="39" t="s">
        <v>75</v>
      </c>
      <c r="E30" s="44">
        <v>1</v>
      </c>
    </row>
    <row r="31" spans="1:5" x14ac:dyDescent="0.25">
      <c r="A31" s="38">
        <v>6</v>
      </c>
      <c r="B31" s="37" t="s">
        <v>101</v>
      </c>
      <c r="C31" s="44">
        <v>14283.92</v>
      </c>
      <c r="D31" s="39" t="s">
        <v>102</v>
      </c>
      <c r="E31" s="44">
        <v>8</v>
      </c>
    </row>
    <row r="32" spans="1:5" x14ac:dyDescent="0.25">
      <c r="A32" s="38">
        <v>6</v>
      </c>
      <c r="B32" s="37" t="s">
        <v>103</v>
      </c>
      <c r="C32" s="44">
        <v>435.01</v>
      </c>
      <c r="D32" s="39" t="s">
        <v>75</v>
      </c>
      <c r="E32" s="44">
        <v>1</v>
      </c>
    </row>
    <row r="33" spans="1:5" x14ac:dyDescent="0.25">
      <c r="A33" s="38">
        <v>5</v>
      </c>
      <c r="B33" s="37" t="s">
        <v>38</v>
      </c>
      <c r="C33" s="44">
        <v>1034.98</v>
      </c>
      <c r="D33" s="39" t="s">
        <v>75</v>
      </c>
      <c r="E33" s="44">
        <v>1</v>
      </c>
    </row>
    <row r="34" spans="1:5" x14ac:dyDescent="0.25">
      <c r="A34" s="38">
        <v>5</v>
      </c>
      <c r="B34" s="37" t="s">
        <v>104</v>
      </c>
      <c r="C34" s="44">
        <v>18995.099999999999</v>
      </c>
      <c r="D34" s="39" t="s">
        <v>5</v>
      </c>
      <c r="E34" s="44">
        <v>30</v>
      </c>
    </row>
    <row r="35" spans="1:5" x14ac:dyDescent="0.25">
      <c r="A35" s="38">
        <v>5</v>
      </c>
      <c r="B35" s="37" t="s">
        <v>104</v>
      </c>
      <c r="C35" s="44">
        <v>16240</v>
      </c>
      <c r="D35" s="39" t="s">
        <v>5</v>
      </c>
      <c r="E35" s="44">
        <v>10</v>
      </c>
    </row>
    <row r="36" spans="1:5" x14ac:dyDescent="0.25">
      <c r="A36" s="38">
        <v>5</v>
      </c>
      <c r="B36" s="37" t="s">
        <v>105</v>
      </c>
      <c r="C36" s="44">
        <v>3373.98</v>
      </c>
      <c r="D36" s="39" t="s">
        <v>75</v>
      </c>
      <c r="E36" s="44">
        <v>1</v>
      </c>
    </row>
    <row r="37" spans="1:5" x14ac:dyDescent="0.25">
      <c r="A37" s="38">
        <v>5</v>
      </c>
      <c r="B37" s="37" t="s">
        <v>33</v>
      </c>
      <c r="C37" s="44">
        <v>317.69</v>
      </c>
      <c r="D37" s="39" t="s">
        <v>4</v>
      </c>
      <c r="E37" s="44">
        <v>0.5</v>
      </c>
    </row>
    <row r="38" spans="1:5" x14ac:dyDescent="0.25">
      <c r="A38" s="38">
        <v>5</v>
      </c>
      <c r="B38" s="37" t="s">
        <v>106</v>
      </c>
      <c r="C38" s="44">
        <v>1770.48</v>
      </c>
      <c r="D38" s="39" t="s">
        <v>4</v>
      </c>
      <c r="E38" s="44">
        <v>1.6</v>
      </c>
    </row>
    <row r="39" spans="1:5" x14ac:dyDescent="0.25">
      <c r="A39" s="38">
        <v>6</v>
      </c>
      <c r="B39" s="37" t="s">
        <v>107</v>
      </c>
      <c r="C39" s="44">
        <v>5489.91</v>
      </c>
      <c r="D39" s="39" t="s">
        <v>75</v>
      </c>
      <c r="E39" s="44">
        <v>9</v>
      </c>
    </row>
    <row r="40" spans="1:5" x14ac:dyDescent="0.25">
      <c r="A40" s="38">
        <v>6</v>
      </c>
      <c r="B40" s="37" t="s">
        <v>108</v>
      </c>
      <c r="C40" s="44">
        <v>7214.6</v>
      </c>
      <c r="D40" s="39" t="s">
        <v>75</v>
      </c>
      <c r="E40" s="44">
        <v>2</v>
      </c>
    </row>
    <row r="41" spans="1:5" x14ac:dyDescent="0.25">
      <c r="A41" s="38">
        <v>6</v>
      </c>
      <c r="B41" s="37" t="s">
        <v>109</v>
      </c>
      <c r="C41" s="44">
        <v>28051.200000000001</v>
      </c>
      <c r="D41" s="39" t="s">
        <v>75</v>
      </c>
      <c r="E41" s="44">
        <v>6</v>
      </c>
    </row>
    <row r="42" spans="1:5" x14ac:dyDescent="0.25">
      <c r="A42" s="38">
        <v>6</v>
      </c>
      <c r="B42" s="37" t="s">
        <v>110</v>
      </c>
      <c r="C42" s="44">
        <v>13836.62</v>
      </c>
      <c r="D42" s="39" t="s">
        <v>75</v>
      </c>
      <c r="E42" s="44">
        <v>10</v>
      </c>
    </row>
    <row r="43" spans="1:5" x14ac:dyDescent="0.25">
      <c r="A43" s="38">
        <v>5</v>
      </c>
      <c r="B43" s="37" t="s">
        <v>111</v>
      </c>
      <c r="C43" s="44">
        <v>558.32000000000005</v>
      </c>
      <c r="D43" s="39" t="s">
        <v>4</v>
      </c>
      <c r="E43" s="44">
        <v>0.75</v>
      </c>
    </row>
    <row r="44" spans="1:5" x14ac:dyDescent="0.25">
      <c r="A44" s="38">
        <v>6</v>
      </c>
      <c r="B44" s="37" t="s">
        <v>112</v>
      </c>
      <c r="C44" s="44">
        <v>12032</v>
      </c>
      <c r="D44" s="39" t="s">
        <v>5</v>
      </c>
      <c r="E44" s="44">
        <v>8</v>
      </c>
    </row>
    <row r="45" spans="1:5" x14ac:dyDescent="0.25">
      <c r="A45" s="38">
        <v>6</v>
      </c>
      <c r="B45" s="37" t="s">
        <v>113</v>
      </c>
      <c r="C45" s="44">
        <v>7287</v>
      </c>
      <c r="D45" s="39" t="s">
        <v>5</v>
      </c>
      <c r="E45" s="44">
        <v>4.2</v>
      </c>
    </row>
    <row r="46" spans="1:5" x14ac:dyDescent="0.25">
      <c r="A46" s="38">
        <v>6</v>
      </c>
      <c r="B46" s="37" t="s">
        <v>114</v>
      </c>
      <c r="C46" s="44">
        <v>1080</v>
      </c>
      <c r="D46" s="39" t="s">
        <v>5</v>
      </c>
      <c r="E46" s="44">
        <v>2</v>
      </c>
    </row>
    <row r="47" spans="1:5" x14ac:dyDescent="0.25">
      <c r="A47" s="38">
        <v>6</v>
      </c>
      <c r="B47" s="37" t="s">
        <v>115</v>
      </c>
      <c r="C47" s="44">
        <v>675.6</v>
      </c>
      <c r="D47" s="39" t="s">
        <v>5</v>
      </c>
      <c r="E47" s="44">
        <v>1.2</v>
      </c>
    </row>
    <row r="48" spans="1:5" x14ac:dyDescent="0.25">
      <c r="A48" s="38">
        <v>6</v>
      </c>
      <c r="B48" s="37" t="s">
        <v>116</v>
      </c>
      <c r="C48" s="44">
        <v>4785</v>
      </c>
      <c r="D48" s="39" t="s">
        <v>5</v>
      </c>
      <c r="E48" s="44">
        <v>5</v>
      </c>
    </row>
    <row r="49" spans="1:5" x14ac:dyDescent="0.25">
      <c r="A49" s="38">
        <v>12</v>
      </c>
      <c r="B49" s="37" t="s">
        <v>117</v>
      </c>
      <c r="C49" s="44">
        <v>21216.48</v>
      </c>
      <c r="D49" s="39" t="s">
        <v>4</v>
      </c>
      <c r="E49" s="44">
        <v>26520.6</v>
      </c>
    </row>
    <row r="50" spans="1:5" x14ac:dyDescent="0.25">
      <c r="A50" s="38">
        <v>12</v>
      </c>
      <c r="B50" s="37" t="s">
        <v>118</v>
      </c>
      <c r="C50" s="44">
        <v>23869.08</v>
      </c>
      <c r="D50" s="39" t="s">
        <v>4</v>
      </c>
      <c r="E50" s="44">
        <v>26521.200000000001</v>
      </c>
    </row>
    <row r="51" spans="1:5" x14ac:dyDescent="0.25">
      <c r="A51" s="38">
        <v>11</v>
      </c>
      <c r="B51" s="37" t="s">
        <v>119</v>
      </c>
      <c r="C51" s="44">
        <v>6099.88</v>
      </c>
      <c r="D51" s="39" t="s">
        <v>4</v>
      </c>
      <c r="E51" s="44">
        <v>26521.200000000001</v>
      </c>
    </row>
    <row r="52" spans="1:5" x14ac:dyDescent="0.25">
      <c r="A52" s="38">
        <v>11</v>
      </c>
      <c r="B52" s="37" t="s">
        <v>120</v>
      </c>
      <c r="C52" s="44">
        <v>5569.33</v>
      </c>
      <c r="D52" s="39" t="s">
        <v>4</v>
      </c>
      <c r="E52" s="44">
        <v>26520.6</v>
      </c>
    </row>
    <row r="53" spans="1:5" x14ac:dyDescent="0.25">
      <c r="A53" s="38">
        <v>2</v>
      </c>
      <c r="B53" s="37" t="s">
        <v>121</v>
      </c>
      <c r="C53" s="44">
        <v>37636.26</v>
      </c>
      <c r="D53" s="39" t="s">
        <v>4</v>
      </c>
      <c r="E53" s="44">
        <v>23670.6</v>
      </c>
    </row>
    <row r="54" spans="1:5" x14ac:dyDescent="0.25">
      <c r="A54" s="38">
        <v>2</v>
      </c>
      <c r="B54" s="37" t="s">
        <v>122</v>
      </c>
      <c r="C54" s="44">
        <v>44034.18</v>
      </c>
      <c r="D54" s="39" t="s">
        <v>4</v>
      </c>
      <c r="E54" s="44">
        <v>26526.6</v>
      </c>
    </row>
    <row r="55" spans="1:5" x14ac:dyDescent="0.25">
      <c r="A55" s="38">
        <v>14</v>
      </c>
      <c r="B55" s="37" t="s">
        <v>123</v>
      </c>
      <c r="C55" s="44">
        <v>63896.75</v>
      </c>
      <c r="D55" s="39" t="s">
        <v>4</v>
      </c>
      <c r="E55" s="44">
        <v>26080.3</v>
      </c>
    </row>
    <row r="56" spans="1:5" x14ac:dyDescent="0.25">
      <c r="A56" s="38">
        <v>14</v>
      </c>
      <c r="B56" s="37" t="s">
        <v>124</v>
      </c>
      <c r="C56" s="44">
        <v>54158.5</v>
      </c>
      <c r="D56" s="39" t="s">
        <v>4</v>
      </c>
      <c r="E56" s="44">
        <v>22105.5</v>
      </c>
    </row>
    <row r="57" spans="1:5" x14ac:dyDescent="0.25">
      <c r="A57" s="38">
        <v>5</v>
      </c>
      <c r="B57" s="37" t="s">
        <v>125</v>
      </c>
      <c r="C57" s="44">
        <v>747</v>
      </c>
      <c r="D57" s="39" t="s">
        <v>5</v>
      </c>
      <c r="E57" s="44">
        <v>30</v>
      </c>
    </row>
    <row r="58" spans="1:5" x14ac:dyDescent="0.25">
      <c r="A58" s="38">
        <v>1</v>
      </c>
      <c r="B58" s="37" t="s">
        <v>126</v>
      </c>
      <c r="C58" s="44">
        <v>99717.46</v>
      </c>
      <c r="D58" s="39" t="s">
        <v>4</v>
      </c>
      <c r="E58" s="44">
        <v>26520.6</v>
      </c>
    </row>
    <row r="59" spans="1:5" x14ac:dyDescent="0.25">
      <c r="A59" s="38">
        <v>1</v>
      </c>
      <c r="B59" s="37" t="s">
        <v>127</v>
      </c>
      <c r="C59" s="44">
        <v>104758.74</v>
      </c>
      <c r="D59" s="39" t="s">
        <v>4</v>
      </c>
      <c r="E59" s="44">
        <v>26521.200000000001</v>
      </c>
    </row>
    <row r="60" spans="1:5" x14ac:dyDescent="0.25">
      <c r="A60" s="38">
        <v>5</v>
      </c>
      <c r="B60" s="37" t="s">
        <v>128</v>
      </c>
      <c r="C60" s="44">
        <v>193.24</v>
      </c>
      <c r="D60" s="39" t="s">
        <v>75</v>
      </c>
      <c r="E60" s="44">
        <v>1</v>
      </c>
    </row>
    <row r="61" spans="1:5" x14ac:dyDescent="0.25">
      <c r="A61" s="38">
        <v>6</v>
      </c>
      <c r="B61" s="37" t="s">
        <v>129</v>
      </c>
      <c r="C61" s="44">
        <v>179.6</v>
      </c>
      <c r="D61" s="39" t="s">
        <v>75</v>
      </c>
      <c r="E61" s="44">
        <v>1</v>
      </c>
    </row>
    <row r="62" spans="1:5" x14ac:dyDescent="0.25">
      <c r="A62" s="38">
        <v>5</v>
      </c>
      <c r="B62" s="37" t="s">
        <v>130</v>
      </c>
      <c r="C62" s="44">
        <v>2534.35</v>
      </c>
      <c r="D62" s="39" t="s">
        <v>78</v>
      </c>
      <c r="E62" s="44">
        <v>1</v>
      </c>
    </row>
    <row r="63" spans="1:5" x14ac:dyDescent="0.25">
      <c r="A63" s="38">
        <v>5</v>
      </c>
      <c r="B63" s="37" t="s">
        <v>131</v>
      </c>
      <c r="C63" s="44">
        <v>12671.75</v>
      </c>
      <c r="D63" s="39" t="s">
        <v>78</v>
      </c>
      <c r="E63" s="44">
        <v>5</v>
      </c>
    </row>
    <row r="64" spans="1:5" x14ac:dyDescent="0.25">
      <c r="A64" s="38">
        <v>5</v>
      </c>
      <c r="B64" s="37" t="s">
        <v>132</v>
      </c>
      <c r="C64" s="44">
        <v>3798.43</v>
      </c>
      <c r="D64" s="39" t="s">
        <v>5</v>
      </c>
      <c r="E64" s="44">
        <v>15.5</v>
      </c>
    </row>
    <row r="65" spans="1:5" x14ac:dyDescent="0.25">
      <c r="A65" s="38">
        <v>5</v>
      </c>
      <c r="B65" s="37" t="s">
        <v>133</v>
      </c>
      <c r="C65" s="44">
        <v>105.29</v>
      </c>
      <c r="D65" s="39" t="s">
        <v>4</v>
      </c>
      <c r="E65" s="44">
        <v>0.25</v>
      </c>
    </row>
    <row r="66" spans="1:5" x14ac:dyDescent="0.25">
      <c r="A66" s="38">
        <v>5</v>
      </c>
      <c r="B66" s="37" t="s">
        <v>134</v>
      </c>
      <c r="C66" s="44">
        <v>906.54</v>
      </c>
      <c r="D66" s="39" t="s">
        <v>35</v>
      </c>
      <c r="E66" s="44">
        <v>2</v>
      </c>
    </row>
    <row r="67" spans="1:5" x14ac:dyDescent="0.25">
      <c r="A67" s="38">
        <v>10</v>
      </c>
      <c r="B67" s="37" t="s">
        <v>32</v>
      </c>
      <c r="C67" s="44">
        <v>1949.46</v>
      </c>
      <c r="D67" s="39" t="s">
        <v>75</v>
      </c>
      <c r="E67" s="44">
        <v>6</v>
      </c>
    </row>
    <row r="68" spans="1:5" x14ac:dyDescent="0.25">
      <c r="A68" s="38">
        <v>5</v>
      </c>
      <c r="B68" s="37" t="s">
        <v>135</v>
      </c>
      <c r="C68" s="44">
        <v>1379.2</v>
      </c>
      <c r="D68" s="39" t="s">
        <v>5</v>
      </c>
      <c r="E68" s="44">
        <v>32</v>
      </c>
    </row>
    <row r="69" spans="1:5" x14ac:dyDescent="0.25">
      <c r="A69" s="38">
        <v>5</v>
      </c>
      <c r="B69" s="37" t="s">
        <v>136</v>
      </c>
      <c r="C69" s="44">
        <v>2760.2</v>
      </c>
      <c r="D69" s="39" t="s">
        <v>137</v>
      </c>
      <c r="E69" s="44">
        <v>10</v>
      </c>
    </row>
    <row r="70" spans="1:5" x14ac:dyDescent="0.25">
      <c r="A70" s="38">
        <v>4</v>
      </c>
      <c r="B70" s="37" t="s">
        <v>138</v>
      </c>
      <c r="C70" s="44">
        <v>2121.65</v>
      </c>
      <c r="D70" s="39" t="s">
        <v>4</v>
      </c>
      <c r="E70" s="44">
        <v>26520.6</v>
      </c>
    </row>
    <row r="71" spans="1:5" x14ac:dyDescent="0.25">
      <c r="A71" s="38">
        <v>4</v>
      </c>
      <c r="B71" s="37" t="s">
        <v>139</v>
      </c>
      <c r="C71" s="44">
        <v>2386.91</v>
      </c>
      <c r="D71" s="39" t="s">
        <v>4</v>
      </c>
      <c r="E71" s="44">
        <v>26521.200000000001</v>
      </c>
    </row>
    <row r="72" spans="1:5" x14ac:dyDescent="0.25">
      <c r="A72" s="38">
        <v>4</v>
      </c>
      <c r="B72" s="37" t="s">
        <v>140</v>
      </c>
      <c r="C72" s="44">
        <v>10077.83</v>
      </c>
      <c r="D72" s="39" t="s">
        <v>4</v>
      </c>
      <c r="E72" s="44">
        <v>26520.6</v>
      </c>
    </row>
    <row r="73" spans="1:5" x14ac:dyDescent="0.25">
      <c r="A73" s="38">
        <v>4</v>
      </c>
      <c r="B73" s="37" t="s">
        <v>141</v>
      </c>
      <c r="C73" s="44">
        <v>10078.06</v>
      </c>
      <c r="D73" s="39" t="s">
        <v>4</v>
      </c>
      <c r="E73" s="44">
        <v>26521.200000000001</v>
      </c>
    </row>
    <row r="74" spans="1:5" x14ac:dyDescent="0.25">
      <c r="A74" s="38">
        <v>6</v>
      </c>
      <c r="B74" s="37" t="s">
        <v>37</v>
      </c>
      <c r="C74" s="44">
        <v>270.14</v>
      </c>
      <c r="D74" s="39" t="s">
        <v>36</v>
      </c>
      <c r="E74" s="44">
        <v>1</v>
      </c>
    </row>
    <row r="75" spans="1:5" x14ac:dyDescent="0.25">
      <c r="A75" s="38">
        <v>5</v>
      </c>
      <c r="B75" s="37" t="s">
        <v>142</v>
      </c>
      <c r="C75" s="44">
        <v>953.09</v>
      </c>
      <c r="D75" s="39" t="s">
        <v>4</v>
      </c>
      <c r="E75" s="44">
        <v>1.5</v>
      </c>
    </row>
    <row r="76" spans="1:5" x14ac:dyDescent="0.25">
      <c r="A76" s="38">
        <v>6</v>
      </c>
      <c r="B76" s="37" t="s">
        <v>143</v>
      </c>
      <c r="C76" s="44">
        <v>1243.06</v>
      </c>
      <c r="D76" s="39" t="s">
        <v>30</v>
      </c>
      <c r="E76" s="44">
        <v>2</v>
      </c>
    </row>
    <row r="77" spans="1:5" x14ac:dyDescent="0.25">
      <c r="A77" s="38">
        <v>6</v>
      </c>
      <c r="B77" s="37" t="s">
        <v>144</v>
      </c>
      <c r="C77" s="44">
        <v>6576</v>
      </c>
      <c r="D77" s="39" t="s">
        <v>5</v>
      </c>
      <c r="E77" s="44">
        <v>6</v>
      </c>
    </row>
    <row r="78" spans="1:5" x14ac:dyDescent="0.25">
      <c r="A78" s="38">
        <v>5</v>
      </c>
      <c r="B78" s="37" t="s">
        <v>145</v>
      </c>
      <c r="C78" s="44">
        <v>677.97</v>
      </c>
      <c r="D78" s="39" t="s">
        <v>75</v>
      </c>
      <c r="E78" s="44">
        <v>1</v>
      </c>
    </row>
    <row r="79" spans="1:5" x14ac:dyDescent="0.25">
      <c r="A79" s="38"/>
      <c r="B79" s="37"/>
      <c r="C79" s="43">
        <v>917770.05999999982</v>
      </c>
      <c r="D79" s="39"/>
      <c r="E79" s="44"/>
    </row>
  </sheetData>
  <autoFilter ref="A3:E7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3" sqref="E33"/>
    </sheetView>
  </sheetViews>
  <sheetFormatPr defaultRowHeight="15" x14ac:dyDescent="0.25"/>
  <cols>
    <col min="2" max="5" width="13.7109375" customWidth="1"/>
    <col min="7" max="8" width="13.85546875" customWidth="1"/>
  </cols>
  <sheetData>
    <row r="1" spans="1:8" ht="16.5" x14ac:dyDescent="0.25">
      <c r="A1" s="64" t="s">
        <v>45</v>
      </c>
      <c r="B1" s="64"/>
      <c r="C1" s="64"/>
      <c r="D1" s="64"/>
      <c r="E1" s="64"/>
      <c r="F1" s="64"/>
      <c r="G1" s="64"/>
      <c r="H1" s="64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s="36" customFormat="1" ht="25.5" x14ac:dyDescent="0.25">
      <c r="A3" s="51" t="s">
        <v>46</v>
      </c>
      <c r="B3" s="61" t="s">
        <v>47</v>
      </c>
      <c r="C3" s="63"/>
      <c r="D3" s="51" t="s">
        <v>48</v>
      </c>
      <c r="E3" s="51" t="s">
        <v>49</v>
      </c>
      <c r="F3" s="51" t="s">
        <v>50</v>
      </c>
      <c r="G3" s="51" t="s">
        <v>51</v>
      </c>
      <c r="H3" s="51" t="s">
        <v>52</v>
      </c>
    </row>
    <row r="4" spans="1:8" x14ac:dyDescent="0.25">
      <c r="A4" s="47" t="s">
        <v>53</v>
      </c>
      <c r="B4" s="48" t="s">
        <v>54</v>
      </c>
      <c r="C4" s="65" t="s">
        <v>55</v>
      </c>
      <c r="D4" s="65"/>
      <c r="E4" s="65"/>
      <c r="F4" s="65"/>
      <c r="G4" s="65"/>
      <c r="H4" s="66"/>
    </row>
    <row r="5" spans="1:8" x14ac:dyDescent="0.25">
      <c r="A5" s="46" t="s">
        <v>56</v>
      </c>
      <c r="B5" s="59" t="s">
        <v>57</v>
      </c>
      <c r="C5" s="60"/>
      <c r="D5" s="49">
        <v>108744.19</v>
      </c>
      <c r="E5" s="49">
        <v>96602.66</v>
      </c>
      <c r="F5" s="50">
        <v>88.83</v>
      </c>
      <c r="G5" s="51" t="s">
        <v>58</v>
      </c>
      <c r="H5" s="51" t="s">
        <v>59</v>
      </c>
    </row>
    <row r="6" spans="1:8" x14ac:dyDescent="0.25">
      <c r="A6" s="46" t="s">
        <v>56</v>
      </c>
      <c r="B6" s="59" t="s">
        <v>57</v>
      </c>
      <c r="C6" s="60"/>
      <c r="D6" s="49">
        <v>108746.68</v>
      </c>
      <c r="E6" s="49">
        <v>96927.35</v>
      </c>
      <c r="F6" s="50">
        <v>89.13</v>
      </c>
      <c r="G6" s="51" t="s">
        <v>60</v>
      </c>
      <c r="H6" s="51" t="s">
        <v>59</v>
      </c>
    </row>
    <row r="7" spans="1:8" x14ac:dyDescent="0.25">
      <c r="A7" s="46" t="s">
        <v>56</v>
      </c>
      <c r="B7" s="59" t="s">
        <v>57</v>
      </c>
      <c r="C7" s="60"/>
      <c r="D7" s="49">
        <v>108693.19</v>
      </c>
      <c r="E7" s="49">
        <v>115195.66</v>
      </c>
      <c r="F7" s="50">
        <v>105.98</v>
      </c>
      <c r="G7" s="51" t="s">
        <v>61</v>
      </c>
      <c r="H7" s="51" t="s">
        <v>59</v>
      </c>
    </row>
    <row r="8" spans="1:8" x14ac:dyDescent="0.25">
      <c r="A8" s="46" t="s">
        <v>56</v>
      </c>
      <c r="B8" s="59" t="s">
        <v>57</v>
      </c>
      <c r="C8" s="60"/>
      <c r="D8" s="49">
        <v>110917.94</v>
      </c>
      <c r="E8" s="49">
        <v>116463.83</v>
      </c>
      <c r="F8" s="50">
        <v>105</v>
      </c>
      <c r="G8" s="51" t="s">
        <v>62</v>
      </c>
      <c r="H8" s="51" t="s">
        <v>59</v>
      </c>
    </row>
    <row r="9" spans="1:8" x14ac:dyDescent="0.25">
      <c r="A9" s="46" t="s">
        <v>56</v>
      </c>
      <c r="B9" s="59" t="s">
        <v>57</v>
      </c>
      <c r="C9" s="60"/>
      <c r="D9" s="49">
        <v>108746.37</v>
      </c>
      <c r="E9" s="49">
        <v>115110.49</v>
      </c>
      <c r="F9" s="50">
        <v>105.85</v>
      </c>
      <c r="G9" s="51" t="s">
        <v>63</v>
      </c>
      <c r="H9" s="51" t="s">
        <v>59</v>
      </c>
    </row>
    <row r="10" spans="1:8" x14ac:dyDescent="0.25">
      <c r="A10" s="46" t="s">
        <v>56</v>
      </c>
      <c r="B10" s="59" t="s">
        <v>57</v>
      </c>
      <c r="C10" s="60"/>
      <c r="D10" s="49">
        <v>108809.94</v>
      </c>
      <c r="E10" s="49">
        <v>102402.89</v>
      </c>
      <c r="F10" s="50">
        <v>94.11</v>
      </c>
      <c r="G10" s="51" t="s">
        <v>64</v>
      </c>
      <c r="H10" s="51" t="s">
        <v>59</v>
      </c>
    </row>
    <row r="11" spans="1:8" x14ac:dyDescent="0.25">
      <c r="A11" s="46" t="s">
        <v>56</v>
      </c>
      <c r="B11" s="59" t="s">
        <v>57</v>
      </c>
      <c r="C11" s="60"/>
      <c r="D11" s="49">
        <v>113477.16</v>
      </c>
      <c r="E11" s="49">
        <v>104988.12</v>
      </c>
      <c r="F11" s="50">
        <v>92.52</v>
      </c>
      <c r="G11" s="51" t="s">
        <v>65</v>
      </c>
      <c r="H11" s="51" t="s">
        <v>59</v>
      </c>
    </row>
    <row r="12" spans="1:8" x14ac:dyDescent="0.25">
      <c r="A12" s="46" t="s">
        <v>56</v>
      </c>
      <c r="B12" s="59" t="s">
        <v>57</v>
      </c>
      <c r="C12" s="60"/>
      <c r="D12" s="49">
        <v>115893.44</v>
      </c>
      <c r="E12" s="49">
        <v>97960.67</v>
      </c>
      <c r="F12" s="50">
        <v>84.53</v>
      </c>
      <c r="G12" s="51" t="s">
        <v>66</v>
      </c>
      <c r="H12" s="51" t="s">
        <v>59</v>
      </c>
    </row>
    <row r="13" spans="1:8" x14ac:dyDescent="0.25">
      <c r="A13" s="46" t="s">
        <v>56</v>
      </c>
      <c r="B13" s="59" t="s">
        <v>57</v>
      </c>
      <c r="C13" s="60"/>
      <c r="D13" s="49">
        <v>113593.62</v>
      </c>
      <c r="E13" s="49">
        <v>116766.25</v>
      </c>
      <c r="F13" s="50">
        <v>102.79</v>
      </c>
      <c r="G13" s="51" t="s">
        <v>67</v>
      </c>
      <c r="H13" s="51" t="s">
        <v>59</v>
      </c>
    </row>
    <row r="14" spans="1:8" x14ac:dyDescent="0.25">
      <c r="A14" s="46" t="s">
        <v>56</v>
      </c>
      <c r="B14" s="59" t="s">
        <v>57</v>
      </c>
      <c r="C14" s="60"/>
      <c r="D14" s="49">
        <v>113642.38</v>
      </c>
      <c r="E14" s="49">
        <v>99725.91</v>
      </c>
      <c r="F14" s="50">
        <v>87.75</v>
      </c>
      <c r="G14" s="51" t="s">
        <v>68</v>
      </c>
      <c r="H14" s="51" t="s">
        <v>59</v>
      </c>
    </row>
    <row r="15" spans="1:8" x14ac:dyDescent="0.25">
      <c r="A15" s="46" t="s">
        <v>56</v>
      </c>
      <c r="B15" s="59" t="s">
        <v>57</v>
      </c>
      <c r="C15" s="60"/>
      <c r="D15" s="49">
        <v>112971.41</v>
      </c>
      <c r="E15" s="49">
        <v>99579.71</v>
      </c>
      <c r="F15" s="50">
        <v>88.15</v>
      </c>
      <c r="G15" s="51" t="s">
        <v>69</v>
      </c>
      <c r="H15" s="51" t="s">
        <v>59</v>
      </c>
    </row>
    <row r="16" spans="1:8" x14ac:dyDescent="0.25">
      <c r="A16" s="46" t="s">
        <v>56</v>
      </c>
      <c r="B16" s="59" t="s">
        <v>57</v>
      </c>
      <c r="C16" s="60"/>
      <c r="D16" s="49">
        <v>113705.95</v>
      </c>
      <c r="E16" s="49">
        <v>125939.46</v>
      </c>
      <c r="F16" s="50">
        <v>110.76</v>
      </c>
      <c r="G16" s="51" t="s">
        <v>70</v>
      </c>
      <c r="H16" s="51" t="s">
        <v>59</v>
      </c>
    </row>
    <row r="17" spans="1:8" x14ac:dyDescent="0.25">
      <c r="A17" s="61" t="s">
        <v>71</v>
      </c>
      <c r="B17" s="62"/>
      <c r="C17" s="63"/>
      <c r="D17" s="52">
        <v>1337942.27</v>
      </c>
      <c r="E17" s="52">
        <v>1287663</v>
      </c>
      <c r="F17" s="53">
        <v>96.24</v>
      </c>
      <c r="G17" s="51" t="s">
        <v>53</v>
      </c>
      <c r="H17" s="51" t="s">
        <v>53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бульвр, д. 26</vt:lpstr>
      <vt:lpstr>Работы 2019</vt:lpstr>
      <vt:lpstr>Справка</vt:lpstr>
      <vt:lpstr>'Украинский бульвр, д. 26'!Область_печати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2019-01-30T23:53:52Z</cp:lastPrinted>
  <dcterms:created xsi:type="dcterms:W3CDTF">2016-03-18T02:51:51Z</dcterms:created>
  <dcterms:modified xsi:type="dcterms:W3CDTF">2020-03-18T05:19:17Z</dcterms:modified>
</cp:coreProperties>
</file>