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Батарейный, д. 7" sheetId="1" r:id="rId1"/>
    <sheet name="Работы 2020" sheetId="5" r:id="rId2"/>
    <sheet name="коррек" sheetId="7" r:id="rId3"/>
    <sheet name="Справка" sheetId="6" r:id="rId4"/>
  </sheets>
  <externalReferences>
    <externalReference r:id="rId5"/>
  </externalReferences>
  <definedNames>
    <definedName name="_xlnm._FilterDatabase" localSheetId="1" hidden="1">'Работы 2020'!$A$3:$E$58</definedName>
    <definedName name="_xlnm.Print_Area" localSheetId="0">'Батарейный, д. 7'!$A$1:$D$85</definedName>
  </definedNames>
  <calcPr calcId="145621"/>
</workbook>
</file>

<file path=xl/calcChain.xml><?xml version="1.0" encoding="utf-8"?>
<calcChain xmlns="http://schemas.openxmlformats.org/spreadsheetml/2006/main">
  <c r="B18" i="1" l="1"/>
  <c r="B67" i="1" l="1"/>
  <c r="B64" i="7"/>
  <c r="B60" i="7"/>
  <c r="B65" i="1" l="1"/>
  <c r="B59" i="1"/>
  <c r="B27" i="1"/>
  <c r="B20" i="1"/>
  <c r="B59" i="5"/>
  <c r="B7" i="1" l="1"/>
  <c r="B38" i="1" l="1"/>
  <c r="B9" i="1"/>
  <c r="B8" i="1" s="1"/>
  <c r="B10" i="1" s="1"/>
  <c r="B62" i="1"/>
  <c r="B15" i="1"/>
  <c r="B12" i="1"/>
  <c r="B81" i="1"/>
  <c r="B80" i="1" s="1"/>
  <c r="B82" i="1" l="1"/>
  <c r="H82" i="1" l="1"/>
  <c r="B83" i="1"/>
  <c r="B84" i="1" s="1"/>
  <c r="B85" i="1" s="1"/>
</calcChain>
</file>

<file path=xl/sharedStrings.xml><?xml version="1.0" encoding="utf-8"?>
<sst xmlns="http://schemas.openxmlformats.org/spreadsheetml/2006/main" count="396" uniqueCount="113">
  <si>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</si>
  <si>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</si>
  <si>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</si>
  <si>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</si>
  <si>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</si>
  <si>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</si>
  <si>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</si>
  <si>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</si>
  <si>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</si>
  <si>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</si>
  <si>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</si>
  <si>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</si>
  <si>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</si>
  <si>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</si>
  <si>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</si>
  <si>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</si>
  <si>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</si>
  <si>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</si>
  <si>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</si>
  <si>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</si>
  <si>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</si>
  <si>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</si>
  <si>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</si>
  <si>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</si>
  <si>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</si>
  <si>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</si>
  <si>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</si>
  <si>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</si>
  <si>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</si>
  <si>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</si>
  <si>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Батарейный мкр., д. 7</t>
  </si>
  <si>
    <t>м3</t>
  </si>
  <si>
    <t>Установка светильников с датчиком на движение</t>
  </si>
  <si>
    <t>Кол-во</t>
  </si>
  <si>
    <t>Ед.изм</t>
  </si>
  <si>
    <t>Наименование работ</t>
  </si>
  <si>
    <t xml:space="preserve">По адресу БАТАРЕЙНЫЙ мкр д.7                                           </t>
  </si>
  <si>
    <t>Доходы по дому:</t>
  </si>
  <si>
    <t>Расходы по снятию показаний с ИПУ по электроэнергии</t>
  </si>
  <si>
    <t>шт.</t>
  </si>
  <si>
    <t>Выезд а/машины по заявке</t>
  </si>
  <si>
    <t>выезд</t>
  </si>
  <si>
    <t>Завоз песка на песочницы детских площадок</t>
  </si>
  <si>
    <t>Исполнение заявок не связаных с ремонтом</t>
  </si>
  <si>
    <t>кг</t>
  </si>
  <si>
    <t>узел</t>
  </si>
  <si>
    <t>Очистка канализационной сети</t>
  </si>
  <si>
    <t>1 дом</t>
  </si>
  <si>
    <t>Утепление вентпродухов изовером и монтажной пеной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</si>
  <si>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</si>
  <si>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</si>
  <si>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</si>
  <si>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Вывод холодной воды с подвала для хозяйственных нужд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</si>
  <si>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</si>
  <si>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</si>
  <si>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</si>
  <si>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ДератизациЯ</t>
  </si>
  <si>
    <t>Завоз плодородной земли (чернозем) позаявочно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</si>
  <si>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</si>
  <si>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</si>
  <si>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Изготовление и установка штакетного забора</t>
  </si>
  <si>
    <t>пролет</t>
  </si>
  <si>
    <t>Масляная окраска с последующей теплоизоляцией (пенофол) теплового узла</t>
  </si>
  <si>
    <t>Масляная окраска с последующей теплоизоляцией (пенофол) элеваторных уз</t>
  </si>
  <si>
    <t>Масляная окраска элементов детской площадки (забор, элементы)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</si>
  <si>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</si>
  <si>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</si>
  <si>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</si>
  <si>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Отключение отопления</t>
  </si>
  <si>
    <t>Очистка труб ХВС, ГВС</t>
  </si>
  <si>
    <t>Покраска, изоляция труб отопления Бат.7</t>
  </si>
  <si>
    <t>Пробивка проемов в стенах, закладка кирпичем и оштукатуривание после</t>
  </si>
  <si>
    <t>Прочистка секций водоподогревателя</t>
  </si>
  <si>
    <t>Секция</t>
  </si>
  <si>
    <t>Ремонт вентелей до 32 д.</t>
  </si>
  <si>
    <t>Ремонт и восстановление герметизации стыков</t>
  </si>
  <si>
    <t>10 м</t>
  </si>
  <si>
    <t>Ремонт кирпичной кладки</t>
  </si>
  <si>
    <t>Ремонт труб КНС</t>
  </si>
  <si>
    <t>Ремонт штрабы (ДВП)</t>
  </si>
  <si>
    <t>Смена резьб (для всех диаметров) с применением газосварочных работ</t>
  </si>
  <si>
    <t>Смена труб ГВС и ХВС д.32</t>
  </si>
  <si>
    <t>Смена труб из водогазопроводных труб д.20 с производством сварочных ра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</si>
  <si>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</si>
  <si>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</si>
  <si>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</si>
  <si>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</si>
  <si>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</si>
  <si>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</si>
  <si>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</si>
  <si>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</si>
  <si>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елок во дворы домов</t>
  </si>
  <si>
    <t>шт</t>
  </si>
  <si>
    <t>Установка штакетного забора</t>
  </si>
  <si>
    <t>Устранение свищей хомутами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</si>
  <si>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</si>
  <si>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</si>
  <si>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</si>
  <si>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</si>
  <si>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очистка подвала мкр. Батарейный, 7</t>
  </si>
  <si>
    <t>дом</t>
  </si>
  <si>
    <t>установка урн</t>
  </si>
  <si>
    <t>утепление примыканий двер. коробок к двер. проемам изовером, монтаж.пе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</si>
  <si>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</si>
  <si>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</si>
  <si>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</si>
  <si>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</si>
  <si>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</si>
  <si>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</si>
  <si>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</si>
  <si>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</si>
  <si>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 на 31.12.2020 г. </t>
  </si>
  <si>
    <t>Отпуск цветочной рассады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</si>
</sst>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43" fontId="2" fillId="0" borderId="0" xfId="3" applyFont="1" applyFill="1" applyAlignment="1">
      <alignment vertical="center"/>
    </xf>
    <xf numFmtId="0" fontId="9" fillId="0" borderId="0" xfId="0" applyFont="1" applyFill="1"/>
    <xf numFmtId="0" fontId="10" fillId="0" borderId="2" xfId="1" applyFont="1" applyFill="1" applyBorder="1" applyAlignment="1">
      <alignment horizontal="left" vertical="center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43" fontId="10" fillId="0" borderId="2" xfId="3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10" fillId="0" borderId="2" xfId="3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left" vertical="top" wrapText="1"/>
    </xf>
    <xf numFmtId="0" fontId="29" fillId="34" borderId="11" xfId="0" applyNumberFormat="1" applyFont="1" applyFill="1" applyBorder="1" applyAlignment="1" applyProtection="1">
      <alignment horizontal="left" vertical="center" wrapText="1"/>
    </xf>
    <xf numFmtId="0" fontId="29" fillId="34" borderId="12" xfId="0" applyNumberFormat="1" applyFont="1" applyFill="1" applyBorder="1" applyAlignment="1" applyProtection="1">
      <alignment horizontal="left" vertical="center" wrapText="1"/>
    </xf>
    <xf numFmtId="4" fontId="29" fillId="34" borderId="11" xfId="0" applyNumberFormat="1" applyFont="1" applyFill="1" applyBorder="1" applyAlignment="1" applyProtection="1">
      <alignment horizontal="center" vertical="top" wrapText="1"/>
    </xf>
    <xf numFmtId="2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center" vertical="center" wrapText="1"/>
    </xf>
    <xf numFmtId="2" fontId="29" fillId="34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3" fillId="0" borderId="15" xfId="0" applyNumberFormat="1" applyFont="1" applyFill="1" applyBorder="1"/>
    <xf numFmtId="49" fontId="0" fillId="3" borderId="15" xfId="0" applyNumberFormat="1" applyFill="1" applyBorder="1"/>
    <xf numFmtId="164" fontId="0" fillId="3" borderId="15" xfId="0" applyNumberFormat="1" applyFill="1" applyBorder="1"/>
    <xf numFmtId="0" fontId="0" fillId="3" borderId="0" xfId="0" applyFill="1"/>
    <xf numFmtId="165" fontId="0" fillId="0" borderId="15" xfId="0" applyNumberFormat="1" applyFill="1" applyBorder="1"/>
    <xf numFmtId="165" fontId="13" fillId="0" borderId="15" xfId="0" applyNumberFormat="1" applyFont="1" applyFill="1" applyBorder="1"/>
    <xf numFmtId="165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 applyProtection="1">
      <alignment horizontal="center" vertical="top" wrapText="1"/>
    </xf>
    <xf numFmtId="0" fontId="29" fillId="34" borderId="13" xfId="0" applyNumberFormat="1" applyFont="1" applyFill="1" applyBorder="1" applyAlignment="1" applyProtection="1">
      <alignment horizontal="center" vertical="top" wrapText="1"/>
    </xf>
    <xf numFmtId="0" fontId="29" fillId="34" borderId="12" xfId="0" applyNumberFormat="1" applyFont="1" applyFill="1" applyBorder="1" applyAlignment="1" applyProtection="1">
      <alignment horizontal="center" vertical="center" wrapText="1"/>
    </xf>
    <xf numFmtId="0" fontId="29" fillId="34" borderId="14" xfId="0" applyNumberFormat="1" applyFont="1" applyFill="1" applyBorder="1" applyAlignment="1" applyProtection="1">
      <alignment horizontal="center" vertical="center" wrapText="1"/>
    </xf>
    <xf numFmtId="0" fontId="29" fillId="34" borderId="13" xfId="0" applyNumberFormat="1" applyFont="1" applyFill="1" applyBorder="1" applyAlignment="1" applyProtection="1">
      <alignment horizontal="center" vertical="center" wrapText="1"/>
    </xf>
    <xf numFmtId="0" fontId="28" fillId="34" borderId="0" xfId="0" applyNumberFormat="1" applyFont="1" applyFill="1" applyBorder="1" applyAlignment="1" applyProtection="1">
      <alignment horizontal="center" vertical="top" wrapText="1"/>
    </xf>
    <xf numFmtId="0" fontId="29" fillId="34" borderId="14" xfId="0" applyNumberFormat="1" applyFont="1" applyFill="1" applyBorder="1" applyAlignment="1" applyProtection="1">
      <alignment horizontal="left" vertical="center" wrapText="1"/>
    </xf>
    <xf numFmtId="0" fontId="29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5"/>
  <sheetViews>
    <sheetView tabSelected="1" workbookViewId="0">
      <pane ySplit="3" topLeftCell="A76" activePane="bottomLeft" state="frozen"/>
      <selection pane="bottomLeft" activeCell="C17" sqref="C17"/>
    </sheetView>
  </sheetViews>
  <sheetFormatPr defaultRowHeight="15" x14ac:dyDescent="0.25"/>
  <cols>
    <col min="1" max="1" width="73" style="5" customWidth="1"/>
    <col min="2" max="2" width="20.42578125" style="7" customWidth="1"/>
    <col min="3" max="3" width="12.140625" style="3" customWidth="1"/>
    <col min="4" max="4" width="15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2" customHeight="1" x14ac:dyDescent="0.25">
      <c r="A1" s="52" t="s">
        <v>7</v>
      </c>
      <c r="B1" s="52"/>
      <c r="C1" s="52"/>
      <c r="D1" s="52"/>
    </row>
    <row r="2" spans="1:4" s="8" customFormat="1" ht="15.75" x14ac:dyDescent="0.25">
      <c r="A2" s="24" t="s">
        <v>30</v>
      </c>
      <c r="B2" s="54" t="s">
        <v>103</v>
      </c>
      <c r="C2" s="54"/>
      <c r="D2" s="54"/>
    </row>
    <row r="3" spans="1:4" ht="57" x14ac:dyDescent="0.25">
      <c r="A3" s="9" t="s">
        <v>2</v>
      </c>
      <c r="B3" s="25" t="s">
        <v>29</v>
      </c>
      <c r="C3" s="10" t="s">
        <v>0</v>
      </c>
      <c r="D3" s="25" t="s">
        <v>1</v>
      </c>
    </row>
    <row r="4" spans="1:4" x14ac:dyDescent="0.25">
      <c r="A4" s="55" t="s">
        <v>37</v>
      </c>
      <c r="B4" s="55"/>
      <c r="C4" s="55"/>
      <c r="D4" s="55"/>
    </row>
    <row r="5" spans="1:4" ht="14.25" customHeight="1" x14ac:dyDescent="0.25">
      <c r="A5" s="12" t="s">
        <v>104</v>
      </c>
      <c r="B5" s="26">
        <v>1445909.6</v>
      </c>
      <c r="C5" s="41" t="s">
        <v>49</v>
      </c>
      <c r="D5" s="11"/>
    </row>
    <row r="6" spans="1:4" x14ac:dyDescent="0.25">
      <c r="A6" s="12" t="s">
        <v>105</v>
      </c>
      <c r="B6" s="26">
        <v>1744420.55</v>
      </c>
      <c r="C6" s="41" t="s">
        <v>49</v>
      </c>
      <c r="D6" s="11"/>
    </row>
    <row r="7" spans="1:4" x14ac:dyDescent="0.25">
      <c r="A7" s="12" t="s">
        <v>106</v>
      </c>
      <c r="B7" s="26">
        <f>B6-B5</f>
        <v>298510.94999999995</v>
      </c>
      <c r="C7" s="41" t="s">
        <v>49</v>
      </c>
      <c r="D7" s="11"/>
    </row>
    <row r="8" spans="1:4" x14ac:dyDescent="0.25">
      <c r="A8" s="9" t="s">
        <v>8</v>
      </c>
      <c r="B8" s="26">
        <f>B9</f>
        <v>15343.68</v>
      </c>
      <c r="C8" s="41" t="s">
        <v>49</v>
      </c>
      <c r="D8" s="11"/>
    </row>
    <row r="9" spans="1:4" x14ac:dyDescent="0.25">
      <c r="A9" s="9" t="s">
        <v>9</v>
      </c>
      <c r="B9" s="27">
        <f>528.64*12+750*12</f>
        <v>15343.68</v>
      </c>
      <c r="C9" s="14" t="s">
        <v>49</v>
      </c>
      <c r="D9" s="11"/>
    </row>
    <row r="10" spans="1:4" x14ac:dyDescent="0.25">
      <c r="A10" s="13" t="s">
        <v>107</v>
      </c>
      <c r="B10" s="28">
        <f>B5+B8-B9</f>
        <v>1445909.6</v>
      </c>
      <c r="C10" s="41" t="s">
        <v>49</v>
      </c>
      <c r="D10" s="15"/>
    </row>
    <row r="11" spans="1:4" x14ac:dyDescent="0.25">
      <c r="A11" s="53" t="s">
        <v>10</v>
      </c>
      <c r="B11" s="53"/>
      <c r="C11" s="53"/>
      <c r="D11" s="53"/>
    </row>
    <row r="12" spans="1:4" ht="15.75" thickBot="1" x14ac:dyDescent="0.3">
      <c r="A12" s="16" t="s">
        <v>11</v>
      </c>
      <c r="B12" s="29">
        <f>B13+B14</f>
        <v>248878.8</v>
      </c>
      <c r="C12" s="41" t="s">
        <v>49</v>
      </c>
      <c r="D12" s="17"/>
    </row>
    <row r="13" spans="1:4" s="31" customFormat="1" ht="15.75" thickBot="1" x14ac:dyDescent="0.3">
      <c r="A13" s="43" t="s">
        <v>89</v>
      </c>
      <c r="B13" s="44">
        <v>121818</v>
      </c>
      <c r="C13" s="43" t="s">
        <v>5</v>
      </c>
      <c r="D13" s="44">
        <v>30840</v>
      </c>
    </row>
    <row r="14" spans="1:4" s="31" customFormat="1" ht="15.75" thickBot="1" x14ac:dyDescent="0.3">
      <c r="A14" s="43" t="s">
        <v>90</v>
      </c>
      <c r="B14" s="44">
        <v>127060.8</v>
      </c>
      <c r="C14" s="43" t="s">
        <v>4</v>
      </c>
      <c r="D14" s="44">
        <v>30840</v>
      </c>
    </row>
    <row r="15" spans="1:4" ht="32.25" customHeight="1" thickBot="1" x14ac:dyDescent="0.3">
      <c r="A15" s="16" t="s">
        <v>12</v>
      </c>
      <c r="B15" s="29">
        <f>B17+B16</f>
        <v>107286.34</v>
      </c>
      <c r="C15" s="41" t="s">
        <v>49</v>
      </c>
      <c r="D15" s="17"/>
    </row>
    <row r="16" spans="1:4" s="31" customFormat="1" ht="15.75" thickBot="1" x14ac:dyDescent="0.3">
      <c r="A16" s="43" t="s">
        <v>85</v>
      </c>
      <c r="B16" s="44">
        <v>48717.13</v>
      </c>
      <c r="C16" s="43" t="s">
        <v>4</v>
      </c>
      <c r="D16" s="44">
        <v>29347.67</v>
      </c>
    </row>
    <row r="17" spans="1:4" s="31" customFormat="1" ht="15.75" thickBot="1" x14ac:dyDescent="0.3">
      <c r="A17" s="43" t="s">
        <v>86</v>
      </c>
      <c r="B17" s="44">
        <v>58569.21</v>
      </c>
      <c r="C17" s="43" t="s">
        <v>4</v>
      </c>
      <c r="D17" s="44">
        <v>30825.9</v>
      </c>
    </row>
    <row r="18" spans="1:4" ht="15.75" thickBot="1" x14ac:dyDescent="0.3">
      <c r="A18" s="16" t="s">
        <v>13</v>
      </c>
      <c r="B18" s="29">
        <f>B19</f>
        <v>12934</v>
      </c>
      <c r="C18" s="41" t="s">
        <v>49</v>
      </c>
      <c r="D18" s="19"/>
    </row>
    <row r="19" spans="1:4" s="31" customFormat="1" ht="15.75" thickBot="1" x14ac:dyDescent="0.3">
      <c r="A19" s="43" t="s">
        <v>53</v>
      </c>
      <c r="B19" s="44">
        <v>12934</v>
      </c>
      <c r="C19" s="43" t="s">
        <v>14</v>
      </c>
      <c r="D19" s="44">
        <v>200</v>
      </c>
    </row>
    <row r="20" spans="1:4" ht="29.25" thickBot="1" x14ac:dyDescent="0.3">
      <c r="A20" s="16" t="s">
        <v>15</v>
      </c>
      <c r="B20" s="29">
        <f>SUM(B21:B26)</f>
        <v>34849.199999999997</v>
      </c>
      <c r="C20" s="41" t="s">
        <v>49</v>
      </c>
      <c r="D20" s="17"/>
    </row>
    <row r="21" spans="1:4" s="31" customFormat="1" ht="15.75" thickBot="1" x14ac:dyDescent="0.3">
      <c r="A21" s="43" t="s">
        <v>54</v>
      </c>
      <c r="B21" s="44">
        <v>3084</v>
      </c>
      <c r="C21" s="43" t="s">
        <v>4</v>
      </c>
      <c r="D21" s="44">
        <v>30840</v>
      </c>
    </row>
    <row r="22" spans="1:4" s="31" customFormat="1" ht="15.75" thickBot="1" x14ac:dyDescent="0.3">
      <c r="A22" s="43" t="s">
        <v>55</v>
      </c>
      <c r="B22" s="44">
        <v>2775.6</v>
      </c>
      <c r="C22" s="43" t="s">
        <v>4</v>
      </c>
      <c r="D22" s="44">
        <v>30840</v>
      </c>
    </row>
    <row r="23" spans="1:4" s="31" customFormat="1" ht="15.75" thickBot="1" x14ac:dyDescent="0.3">
      <c r="A23" s="43" t="s">
        <v>95</v>
      </c>
      <c r="B23" s="44">
        <v>2775.6</v>
      </c>
      <c r="C23" s="43" t="s">
        <v>4</v>
      </c>
      <c r="D23" s="44">
        <v>30840</v>
      </c>
    </row>
    <row r="24" spans="1:4" s="31" customFormat="1" ht="15.75" thickBot="1" x14ac:dyDescent="0.3">
      <c r="A24" s="43" t="s">
        <v>96</v>
      </c>
      <c r="B24" s="44">
        <v>2775.6</v>
      </c>
      <c r="C24" s="43" t="s">
        <v>4</v>
      </c>
      <c r="D24" s="44">
        <v>30840</v>
      </c>
    </row>
    <row r="25" spans="1:4" s="31" customFormat="1" ht="15.75" thickBot="1" x14ac:dyDescent="0.3">
      <c r="A25" s="43" t="s">
        <v>97</v>
      </c>
      <c r="B25" s="44">
        <v>11719.2</v>
      </c>
      <c r="C25" s="43" t="s">
        <v>4</v>
      </c>
      <c r="D25" s="44">
        <v>30840</v>
      </c>
    </row>
    <row r="26" spans="1:4" s="31" customFormat="1" ht="15.75" thickBot="1" x14ac:dyDescent="0.3">
      <c r="A26" s="43" t="s">
        <v>98</v>
      </c>
      <c r="B26" s="44">
        <v>11719.2</v>
      </c>
      <c r="C26" s="43" t="s">
        <v>4</v>
      </c>
      <c r="D26" s="44">
        <v>30840</v>
      </c>
    </row>
    <row r="27" spans="1:4" ht="43.5" thickBot="1" x14ac:dyDescent="0.3">
      <c r="A27" s="16" t="s">
        <v>16</v>
      </c>
      <c r="B27" s="29">
        <f>SUM(B28:B37)</f>
        <v>255011.92</v>
      </c>
      <c r="C27" s="41" t="s">
        <v>49</v>
      </c>
      <c r="D27" s="20"/>
    </row>
    <row r="28" spans="1:4" s="31" customFormat="1" ht="15.75" thickBot="1" x14ac:dyDescent="0.3">
      <c r="A28" s="43" t="s">
        <v>43</v>
      </c>
      <c r="B28" s="44">
        <v>464.72</v>
      </c>
      <c r="C28" s="43" t="s">
        <v>39</v>
      </c>
      <c r="D28" s="44">
        <v>2</v>
      </c>
    </row>
    <row r="29" spans="1:4" s="31" customFormat="1" ht="15.75" thickBot="1" x14ac:dyDescent="0.3">
      <c r="A29" s="43" t="s">
        <v>62</v>
      </c>
      <c r="B29" s="44">
        <v>12295.08</v>
      </c>
      <c r="C29" s="43" t="s">
        <v>45</v>
      </c>
      <c r="D29" s="44">
        <v>1</v>
      </c>
    </row>
    <row r="30" spans="1:4" s="31" customFormat="1" ht="15.75" thickBot="1" x14ac:dyDescent="0.3">
      <c r="A30" s="43" t="s">
        <v>63</v>
      </c>
      <c r="B30" s="44">
        <v>17767.2</v>
      </c>
      <c r="C30" s="43" t="s">
        <v>45</v>
      </c>
      <c r="D30" s="44">
        <v>5</v>
      </c>
    </row>
    <row r="31" spans="1:4" s="31" customFormat="1" ht="15.75" thickBot="1" x14ac:dyDescent="0.3">
      <c r="A31" s="43" t="s">
        <v>70</v>
      </c>
      <c r="B31" s="44">
        <v>172116</v>
      </c>
      <c r="C31" s="43" t="s">
        <v>47</v>
      </c>
      <c r="D31" s="44">
        <v>1</v>
      </c>
    </row>
    <row r="32" spans="1:4" s="31" customFormat="1" ht="15.75" thickBot="1" x14ac:dyDescent="0.3">
      <c r="A32" s="43" t="s">
        <v>71</v>
      </c>
      <c r="B32" s="44">
        <v>796.84</v>
      </c>
      <c r="C32" s="43" t="s">
        <v>4</v>
      </c>
      <c r="D32" s="44">
        <v>0.6</v>
      </c>
    </row>
    <row r="33" spans="1:5" s="31" customFormat="1" ht="15.75" thickBot="1" x14ac:dyDescent="0.3">
      <c r="A33" s="43" t="s">
        <v>75</v>
      </c>
      <c r="B33" s="44">
        <v>43104.1</v>
      </c>
      <c r="C33" s="43" t="s">
        <v>76</v>
      </c>
      <c r="D33" s="44">
        <v>7.1</v>
      </c>
    </row>
    <row r="34" spans="1:5" s="31" customFormat="1" ht="15.75" thickBot="1" x14ac:dyDescent="0.3">
      <c r="A34" s="43" t="s">
        <v>77</v>
      </c>
      <c r="B34" s="44">
        <v>856.26</v>
      </c>
      <c r="C34" s="43" t="s">
        <v>4</v>
      </c>
      <c r="D34" s="44">
        <v>0.5</v>
      </c>
    </row>
    <row r="35" spans="1:5" s="31" customFormat="1" ht="15.75" thickBot="1" x14ac:dyDescent="0.3">
      <c r="A35" s="43" t="s">
        <v>79</v>
      </c>
      <c r="B35" s="44">
        <v>586.47</v>
      </c>
      <c r="C35" s="43" t="s">
        <v>4</v>
      </c>
      <c r="D35" s="44">
        <v>0.53</v>
      </c>
    </row>
    <row r="36" spans="1:5" s="31" customFormat="1" ht="15.75" thickBot="1" x14ac:dyDescent="0.3">
      <c r="A36" s="43" t="s">
        <v>32</v>
      </c>
      <c r="B36" s="44">
        <v>6197.1</v>
      </c>
      <c r="C36" s="43" t="s">
        <v>92</v>
      </c>
      <c r="D36" s="44">
        <v>6</v>
      </c>
    </row>
    <row r="37" spans="1:5" s="31" customFormat="1" ht="15.75" thickBot="1" x14ac:dyDescent="0.3">
      <c r="A37" s="43" t="s">
        <v>102</v>
      </c>
      <c r="B37" s="44">
        <v>828.15</v>
      </c>
      <c r="C37" s="43" t="s">
        <v>5</v>
      </c>
      <c r="D37" s="44">
        <v>5</v>
      </c>
    </row>
    <row r="38" spans="1:5" ht="43.5" thickBot="1" x14ac:dyDescent="0.3">
      <c r="A38" s="16" t="s">
        <v>17</v>
      </c>
      <c r="B38" s="29">
        <f>SUM(B39:B55)</f>
        <v>134653.44999999998</v>
      </c>
      <c r="C38" s="41" t="s">
        <v>49</v>
      </c>
      <c r="D38" s="17"/>
      <c r="E38" s="4" t="s">
        <v>3</v>
      </c>
    </row>
    <row r="39" spans="1:5" s="31" customFormat="1" ht="15.75" thickBot="1" x14ac:dyDescent="0.3">
      <c r="A39" s="43" t="s">
        <v>18</v>
      </c>
      <c r="B39" s="44">
        <v>4856.16</v>
      </c>
      <c r="C39" s="43" t="s">
        <v>19</v>
      </c>
      <c r="D39" s="44">
        <v>6</v>
      </c>
    </row>
    <row r="40" spans="1:5" s="31" customFormat="1" ht="15.75" thickBot="1" x14ac:dyDescent="0.3">
      <c r="A40" s="43" t="s">
        <v>58</v>
      </c>
      <c r="B40" s="44">
        <v>5914.4</v>
      </c>
      <c r="C40" s="43" t="s">
        <v>39</v>
      </c>
      <c r="D40" s="44">
        <v>8</v>
      </c>
    </row>
    <row r="41" spans="1:5" s="31" customFormat="1" ht="15.75" thickBot="1" x14ac:dyDescent="0.3">
      <c r="A41" s="43" t="s">
        <v>59</v>
      </c>
      <c r="B41" s="44">
        <v>7603.04</v>
      </c>
      <c r="C41" s="43" t="s">
        <v>39</v>
      </c>
      <c r="D41" s="44">
        <v>8</v>
      </c>
    </row>
    <row r="42" spans="1:5" s="31" customFormat="1" ht="15.75" thickBot="1" x14ac:dyDescent="0.3">
      <c r="A42" s="43" t="s">
        <v>67</v>
      </c>
      <c r="B42" s="44">
        <v>4577.16</v>
      </c>
      <c r="C42" s="43" t="s">
        <v>47</v>
      </c>
      <c r="D42" s="44">
        <v>12</v>
      </c>
    </row>
    <row r="43" spans="1:5" s="31" customFormat="1" ht="15.75" thickBot="1" x14ac:dyDescent="0.3">
      <c r="A43" s="43" t="s">
        <v>68</v>
      </c>
      <c r="B43" s="44">
        <v>1117.43</v>
      </c>
      <c r="C43" s="43" t="s">
        <v>39</v>
      </c>
      <c r="D43" s="44">
        <v>1</v>
      </c>
    </row>
    <row r="44" spans="1:5" s="31" customFormat="1" ht="15.75" thickBot="1" x14ac:dyDescent="0.3">
      <c r="A44" s="43" t="s">
        <v>46</v>
      </c>
      <c r="B44" s="44">
        <v>10173.280000000001</v>
      </c>
      <c r="C44" s="43" t="s">
        <v>5</v>
      </c>
      <c r="D44" s="44">
        <v>73</v>
      </c>
    </row>
    <row r="45" spans="1:5" s="31" customFormat="1" ht="15.75" thickBot="1" x14ac:dyDescent="0.3">
      <c r="A45" s="43" t="s">
        <v>69</v>
      </c>
      <c r="B45" s="44">
        <v>24.14</v>
      </c>
      <c r="C45" s="43" t="s">
        <v>5</v>
      </c>
      <c r="D45" s="44">
        <v>0.2</v>
      </c>
    </row>
    <row r="46" spans="1:5" s="31" customFormat="1" ht="15.75" thickBot="1" x14ac:dyDescent="0.3">
      <c r="A46" s="43" t="s">
        <v>80</v>
      </c>
      <c r="B46" s="44">
        <v>41354.559999999998</v>
      </c>
      <c r="C46" s="43" t="s">
        <v>39</v>
      </c>
      <c r="D46" s="44">
        <v>32</v>
      </c>
    </row>
    <row r="47" spans="1:5" s="31" customFormat="1" ht="15.75" thickBot="1" x14ac:dyDescent="0.3">
      <c r="A47" s="43" t="s">
        <v>81</v>
      </c>
      <c r="B47" s="44">
        <v>9024</v>
      </c>
      <c r="C47" s="43" t="s">
        <v>5</v>
      </c>
      <c r="D47" s="44">
        <v>6</v>
      </c>
    </row>
    <row r="48" spans="1:5" s="31" customFormat="1" ht="15.75" thickBot="1" x14ac:dyDescent="0.3">
      <c r="A48" s="43" t="s">
        <v>82</v>
      </c>
      <c r="B48" s="44">
        <v>1863.16</v>
      </c>
      <c r="C48" s="43" t="s">
        <v>39</v>
      </c>
      <c r="D48" s="44">
        <v>2</v>
      </c>
    </row>
    <row r="49" spans="1:4" s="31" customFormat="1" ht="15.75" thickBot="1" x14ac:dyDescent="0.3">
      <c r="A49" s="43" t="s">
        <v>72</v>
      </c>
      <c r="B49" s="44">
        <v>14283.92</v>
      </c>
      <c r="C49" s="43" t="s">
        <v>73</v>
      </c>
      <c r="D49" s="44">
        <v>8</v>
      </c>
    </row>
    <row r="50" spans="1:4" s="31" customFormat="1" ht="15.75" thickBot="1" x14ac:dyDescent="0.3">
      <c r="A50" s="43" t="s">
        <v>74</v>
      </c>
      <c r="B50" s="44">
        <v>435.01</v>
      </c>
      <c r="C50" s="43" t="s">
        <v>39</v>
      </c>
      <c r="D50" s="44">
        <v>1</v>
      </c>
    </row>
    <row r="51" spans="1:4" s="31" customFormat="1" ht="15.75" thickBot="1" x14ac:dyDescent="0.3">
      <c r="A51" s="43" t="s">
        <v>78</v>
      </c>
      <c r="B51" s="44">
        <v>205.37</v>
      </c>
      <c r="C51" s="43" t="s">
        <v>39</v>
      </c>
      <c r="D51" s="44">
        <v>1</v>
      </c>
    </row>
    <row r="52" spans="1:4" s="31" customFormat="1" ht="15.75" thickBot="1" x14ac:dyDescent="0.3">
      <c r="A52" s="43" t="s">
        <v>52</v>
      </c>
      <c r="B52" s="44">
        <v>1461.02</v>
      </c>
      <c r="C52" s="43" t="s">
        <v>39</v>
      </c>
      <c r="D52" s="44">
        <v>1</v>
      </c>
    </row>
    <row r="53" spans="1:4" s="31" customFormat="1" ht="15.75" thickBot="1" x14ac:dyDescent="0.3">
      <c r="A53" s="43" t="s">
        <v>40</v>
      </c>
      <c r="B53" s="44">
        <v>3970.05</v>
      </c>
      <c r="C53" s="43" t="s">
        <v>41</v>
      </c>
      <c r="D53" s="44">
        <v>7</v>
      </c>
    </row>
    <row r="54" spans="1:4" s="31" customFormat="1" ht="15.75" thickBot="1" x14ac:dyDescent="0.3">
      <c r="A54" s="43" t="s">
        <v>94</v>
      </c>
      <c r="B54" s="44">
        <v>342.68</v>
      </c>
      <c r="C54" s="43" t="s">
        <v>39</v>
      </c>
      <c r="D54" s="44">
        <v>2</v>
      </c>
    </row>
    <row r="55" spans="1:4" s="31" customFormat="1" ht="15.75" thickBot="1" x14ac:dyDescent="0.3">
      <c r="A55" s="43" t="s">
        <v>99</v>
      </c>
      <c r="B55" s="44">
        <v>27448.07</v>
      </c>
      <c r="C55" s="43" t="s">
        <v>100</v>
      </c>
      <c r="D55" s="44">
        <v>1</v>
      </c>
    </row>
    <row r="56" spans="1:4" ht="28.5" x14ac:dyDescent="0.25">
      <c r="A56" s="16" t="s">
        <v>20</v>
      </c>
      <c r="B56" s="29">
        <v>0</v>
      </c>
      <c r="C56" s="41" t="s">
        <v>49</v>
      </c>
      <c r="D56" s="17"/>
    </row>
    <row r="57" spans="1:4" ht="28.5" x14ac:dyDescent="0.25">
      <c r="A57" s="16" t="s">
        <v>21</v>
      </c>
      <c r="B57" s="29">
        <v>0</v>
      </c>
      <c r="C57" s="41" t="s">
        <v>49</v>
      </c>
      <c r="D57" s="17"/>
    </row>
    <row r="58" spans="1:4" x14ac:dyDescent="0.25">
      <c r="A58" s="16" t="s">
        <v>22</v>
      </c>
      <c r="B58" s="29">
        <v>0</v>
      </c>
      <c r="C58" s="41" t="s">
        <v>49</v>
      </c>
      <c r="D58" s="17"/>
    </row>
    <row r="59" spans="1:4" ht="29.25" thickBot="1" x14ac:dyDescent="0.3">
      <c r="A59" s="16" t="s">
        <v>23</v>
      </c>
      <c r="B59" s="29">
        <f>SUM(B60:B60)</f>
        <v>1624.55</v>
      </c>
      <c r="C59" s="41" t="s">
        <v>49</v>
      </c>
      <c r="D59" s="17"/>
    </row>
    <row r="60" spans="1:4" s="31" customFormat="1" ht="15.75" thickBot="1" x14ac:dyDescent="0.3">
      <c r="A60" s="43" t="s">
        <v>48</v>
      </c>
      <c r="B60" s="44">
        <v>1624.55</v>
      </c>
      <c r="C60" s="43" t="s">
        <v>39</v>
      </c>
      <c r="D60" s="44">
        <v>5</v>
      </c>
    </row>
    <row r="61" spans="1:4" ht="28.5" x14ac:dyDescent="0.25">
      <c r="A61" s="16" t="s">
        <v>24</v>
      </c>
      <c r="B61" s="29">
        <v>0</v>
      </c>
      <c r="C61" s="41" t="s">
        <v>49</v>
      </c>
      <c r="D61" s="17"/>
    </row>
    <row r="62" spans="1:4" ht="29.25" thickBot="1" x14ac:dyDescent="0.3">
      <c r="A62" s="16" t="s">
        <v>25</v>
      </c>
      <c r="B62" s="29">
        <f>B63+B64</f>
        <v>57362.400000000001</v>
      </c>
      <c r="C62" s="41" t="s">
        <v>49</v>
      </c>
      <c r="D62" s="17"/>
    </row>
    <row r="63" spans="1:4" s="31" customFormat="1" ht="15.75" thickBot="1" x14ac:dyDescent="0.3">
      <c r="A63" s="43" t="s">
        <v>83</v>
      </c>
      <c r="B63" s="44">
        <v>27756</v>
      </c>
      <c r="C63" s="43" t="s">
        <v>5</v>
      </c>
      <c r="D63" s="44">
        <v>30840</v>
      </c>
    </row>
    <row r="64" spans="1:4" s="31" customFormat="1" ht="15.75" thickBot="1" x14ac:dyDescent="0.3">
      <c r="A64" s="43" t="s">
        <v>84</v>
      </c>
      <c r="B64" s="44">
        <v>29606.400000000001</v>
      </c>
      <c r="C64" s="43" t="s">
        <v>4</v>
      </c>
      <c r="D64" s="44">
        <v>30840</v>
      </c>
    </row>
    <row r="65" spans="1:4" ht="29.25" thickBot="1" x14ac:dyDescent="0.3">
      <c r="A65" s="16" t="s">
        <v>26</v>
      </c>
      <c r="B65" s="29">
        <f>B66</f>
        <v>1650</v>
      </c>
      <c r="C65" s="41" t="s">
        <v>49</v>
      </c>
      <c r="D65" s="17"/>
    </row>
    <row r="66" spans="1:4" s="31" customFormat="1" ht="15.75" thickBot="1" x14ac:dyDescent="0.3">
      <c r="A66" s="43" t="s">
        <v>56</v>
      </c>
      <c r="B66" s="44">
        <v>1650</v>
      </c>
      <c r="C66" s="43" t="s">
        <v>4</v>
      </c>
      <c r="D66" s="44">
        <v>1100</v>
      </c>
    </row>
    <row r="67" spans="1:4" ht="57.75" thickBot="1" x14ac:dyDescent="0.3">
      <c r="A67" s="16" t="s">
        <v>27</v>
      </c>
      <c r="B67" s="29">
        <f>SUM(B68:B79)</f>
        <v>209161.56999999998</v>
      </c>
      <c r="C67" s="41" t="s">
        <v>49</v>
      </c>
      <c r="D67" s="17"/>
    </row>
    <row r="68" spans="1:4" s="31" customFormat="1" ht="15.75" thickBot="1" x14ac:dyDescent="0.3">
      <c r="A68" s="43" t="s">
        <v>87</v>
      </c>
      <c r="B68" s="44">
        <v>75557.75</v>
      </c>
      <c r="C68" s="43" t="s">
        <v>4</v>
      </c>
      <c r="D68" s="44">
        <v>30839.9</v>
      </c>
    </row>
    <row r="69" spans="1:4" s="31" customFormat="1" ht="15.75" thickBot="1" x14ac:dyDescent="0.3">
      <c r="A69" s="43" t="s">
        <v>88</v>
      </c>
      <c r="B69" s="44">
        <v>84771.22</v>
      </c>
      <c r="C69" s="43" t="s">
        <v>4</v>
      </c>
      <c r="D69" s="44">
        <v>30825.9</v>
      </c>
    </row>
    <row r="70" spans="1:4" s="31" customFormat="1" ht="15.75" thickBot="1" x14ac:dyDescent="0.3">
      <c r="A70" s="43" t="s">
        <v>65</v>
      </c>
      <c r="B70" s="44">
        <v>524.28</v>
      </c>
      <c r="C70" s="43" t="s">
        <v>4</v>
      </c>
      <c r="D70" s="44">
        <v>30840</v>
      </c>
    </row>
    <row r="71" spans="1:4" s="31" customFormat="1" ht="15.75" thickBot="1" x14ac:dyDescent="0.3">
      <c r="A71" s="43" t="s">
        <v>66</v>
      </c>
      <c r="B71" s="44">
        <v>524.28</v>
      </c>
      <c r="C71" s="43" t="s">
        <v>4</v>
      </c>
      <c r="D71" s="44">
        <v>30840</v>
      </c>
    </row>
    <row r="72" spans="1:4" s="31" customFormat="1" ht="15.75" thickBot="1" x14ac:dyDescent="0.3">
      <c r="A72" s="43" t="s">
        <v>91</v>
      </c>
      <c r="B72" s="44">
        <v>1461.94</v>
      </c>
      <c r="C72" s="43" t="s">
        <v>39</v>
      </c>
      <c r="D72" s="44">
        <v>1</v>
      </c>
    </row>
    <row r="73" spans="1:4" s="31" customFormat="1" ht="15.75" thickBot="1" x14ac:dyDescent="0.3">
      <c r="A73" s="43" t="s">
        <v>93</v>
      </c>
      <c r="B73" s="44">
        <v>407.1</v>
      </c>
      <c r="C73" s="43" t="s">
        <v>61</v>
      </c>
      <c r="D73" s="44">
        <v>1</v>
      </c>
    </row>
    <row r="74" spans="1:4" s="31" customFormat="1" ht="15.75" thickBot="1" x14ac:dyDescent="0.3">
      <c r="A74" s="43" t="s">
        <v>101</v>
      </c>
      <c r="B74" s="44">
        <v>2641.49</v>
      </c>
      <c r="C74" s="43" t="s">
        <v>39</v>
      </c>
      <c r="D74" s="44">
        <v>1</v>
      </c>
    </row>
    <row r="75" spans="1:4" s="31" customFormat="1" ht="15.75" thickBot="1" x14ac:dyDescent="0.3">
      <c r="A75" s="43" t="s">
        <v>42</v>
      </c>
      <c r="B75" s="44">
        <v>1958.75</v>
      </c>
      <c r="C75" s="43" t="s">
        <v>31</v>
      </c>
      <c r="D75" s="44">
        <v>0.63</v>
      </c>
    </row>
    <row r="76" spans="1:4" s="31" customFormat="1" ht="15.75" thickBot="1" x14ac:dyDescent="0.3">
      <c r="A76" s="43" t="s">
        <v>57</v>
      </c>
      <c r="B76" s="44">
        <v>3885</v>
      </c>
      <c r="C76" s="43" t="s">
        <v>44</v>
      </c>
      <c r="D76" s="44">
        <v>500</v>
      </c>
    </row>
    <row r="77" spans="1:4" s="31" customFormat="1" ht="15.75" thickBot="1" x14ac:dyDescent="0.3">
      <c r="A77" s="43" t="s">
        <v>64</v>
      </c>
      <c r="B77" s="44">
        <v>23464.16</v>
      </c>
      <c r="C77" s="43" t="s">
        <v>4</v>
      </c>
      <c r="D77" s="44">
        <v>106</v>
      </c>
    </row>
    <row r="78" spans="1:4" s="31" customFormat="1" ht="15.75" thickBot="1" x14ac:dyDescent="0.3">
      <c r="A78" s="43" t="s">
        <v>60</v>
      </c>
      <c r="B78" s="44">
        <v>10632.8</v>
      </c>
      <c r="C78" s="43" t="s">
        <v>61</v>
      </c>
      <c r="D78" s="44">
        <v>8</v>
      </c>
    </row>
    <row r="79" spans="1:4" s="31" customFormat="1" ht="15.75" thickBot="1" x14ac:dyDescent="0.3">
      <c r="A79" s="43" t="s">
        <v>112</v>
      </c>
      <c r="B79" s="49">
        <v>3332.8</v>
      </c>
      <c r="C79" s="43" t="s">
        <v>39</v>
      </c>
      <c r="D79" s="49">
        <v>40</v>
      </c>
    </row>
    <row r="80" spans="1:4" x14ac:dyDescent="0.25">
      <c r="A80" s="16" t="s">
        <v>28</v>
      </c>
      <c r="B80" s="29">
        <f>B81</f>
        <v>5340</v>
      </c>
      <c r="C80" s="41" t="s">
        <v>49</v>
      </c>
      <c r="D80" s="17"/>
    </row>
    <row r="81" spans="1:8" ht="30" x14ac:dyDescent="0.25">
      <c r="A81" s="21" t="s">
        <v>38</v>
      </c>
      <c r="B81" s="30">
        <f>D81*5*12</f>
        <v>5340</v>
      </c>
      <c r="C81" s="22" t="s">
        <v>6</v>
      </c>
      <c r="D81" s="18">
        <v>89</v>
      </c>
    </row>
    <row r="82" spans="1:8" x14ac:dyDescent="0.25">
      <c r="A82" s="23" t="s">
        <v>108</v>
      </c>
      <c r="B82" s="29">
        <f>B12+B15+B18+B20+B27+B38+B56+B57+B58+B59+B61+B62+B65+B67</f>
        <v>1063412.23</v>
      </c>
      <c r="C82" s="41" t="s">
        <v>49</v>
      </c>
      <c r="D82" s="17"/>
      <c r="H82" s="1" t="e">
        <f>B82='[1]Работы 2020'!C58</f>
        <v>#REF!</v>
      </c>
    </row>
    <row r="83" spans="1:8" x14ac:dyDescent="0.25">
      <c r="A83" s="23" t="s">
        <v>109</v>
      </c>
      <c r="B83" s="29">
        <f>B82*1.2+B80</f>
        <v>1281434.676</v>
      </c>
      <c r="C83" s="41" t="s">
        <v>49</v>
      </c>
      <c r="D83" s="17"/>
    </row>
    <row r="84" spans="1:8" x14ac:dyDescent="0.25">
      <c r="A84" s="23" t="s">
        <v>110</v>
      </c>
      <c r="B84" s="29">
        <f>B5+B8-B83</f>
        <v>179818.60400000005</v>
      </c>
      <c r="C84" s="41" t="s">
        <v>49</v>
      </c>
      <c r="D84" s="17"/>
    </row>
    <row r="85" spans="1:8" ht="28.5" x14ac:dyDescent="0.25">
      <c r="A85" s="16" t="s">
        <v>111</v>
      </c>
      <c r="B85" s="29">
        <f>B84+B7</f>
        <v>478329.554</v>
      </c>
      <c r="C85" s="41" t="s">
        <v>49</v>
      </c>
      <c r="D85" s="17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1"/>
  <sheetViews>
    <sheetView workbookViewId="0">
      <pane ySplit="3" topLeftCell="A34" activePane="bottomLeft" state="frozen"/>
      <selection pane="bottomLeft" activeCell="D64" sqref="D64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50</v>
      </c>
    </row>
    <row r="3" spans="1:4" x14ac:dyDescent="0.25">
      <c r="A3" s="31" t="s">
        <v>36</v>
      </c>
    </row>
    <row r="4" spans="1:4" ht="15.75" thickBot="1" x14ac:dyDescent="0.3"/>
    <row r="5" spans="1:4" ht="15.75" thickBot="1" x14ac:dyDescent="0.3">
      <c r="A5" s="42" t="s">
        <v>35</v>
      </c>
      <c r="B5" s="42" t="s">
        <v>51</v>
      </c>
      <c r="C5" s="42" t="s">
        <v>34</v>
      </c>
      <c r="D5" s="42" t="s">
        <v>33</v>
      </c>
    </row>
    <row r="6" spans="1:4" s="48" customFormat="1" ht="15.75" thickBot="1" x14ac:dyDescent="0.3">
      <c r="A6" s="46" t="s">
        <v>52</v>
      </c>
      <c r="B6" s="47">
        <v>1461.02</v>
      </c>
      <c r="C6" s="46" t="s">
        <v>39</v>
      </c>
      <c r="D6" s="47">
        <v>1</v>
      </c>
    </row>
    <row r="7" spans="1:4" s="48" customFormat="1" ht="15.75" thickBot="1" x14ac:dyDescent="0.3">
      <c r="A7" s="46" t="s">
        <v>53</v>
      </c>
      <c r="B7" s="47">
        <v>12934</v>
      </c>
      <c r="C7" s="46" t="s">
        <v>14</v>
      </c>
      <c r="D7" s="47">
        <v>200</v>
      </c>
    </row>
    <row r="8" spans="1:4" s="48" customFormat="1" ht="15.75" thickBot="1" x14ac:dyDescent="0.3">
      <c r="A8" s="46" t="s">
        <v>40</v>
      </c>
      <c r="B8" s="47">
        <v>3970.05</v>
      </c>
      <c r="C8" s="46" t="s">
        <v>41</v>
      </c>
      <c r="D8" s="47">
        <v>7</v>
      </c>
    </row>
    <row r="9" spans="1:4" s="48" customFormat="1" ht="15.75" thickBot="1" x14ac:dyDescent="0.3">
      <c r="A9" s="46" t="s">
        <v>54</v>
      </c>
      <c r="B9" s="47">
        <v>3084</v>
      </c>
      <c r="C9" s="46" t="s">
        <v>4</v>
      </c>
      <c r="D9" s="47">
        <v>30840</v>
      </c>
    </row>
    <row r="10" spans="1:4" s="48" customFormat="1" ht="15.75" thickBot="1" x14ac:dyDescent="0.3">
      <c r="A10" s="46" t="s">
        <v>55</v>
      </c>
      <c r="B10" s="47">
        <v>2775.6</v>
      </c>
      <c r="C10" s="46" t="s">
        <v>4</v>
      </c>
      <c r="D10" s="47">
        <v>30840</v>
      </c>
    </row>
    <row r="11" spans="1:4" s="48" customFormat="1" ht="15.75" thickBot="1" x14ac:dyDescent="0.3">
      <c r="A11" s="46" t="s">
        <v>56</v>
      </c>
      <c r="B11" s="47">
        <v>1650</v>
      </c>
      <c r="C11" s="46" t="s">
        <v>4</v>
      </c>
      <c r="D11" s="47">
        <v>1100</v>
      </c>
    </row>
    <row r="12" spans="1:4" s="48" customFormat="1" ht="15.75" thickBot="1" x14ac:dyDescent="0.3">
      <c r="A12" s="46" t="s">
        <v>42</v>
      </c>
      <c r="B12" s="47">
        <v>1958.75</v>
      </c>
      <c r="C12" s="46" t="s">
        <v>31</v>
      </c>
      <c r="D12" s="47">
        <v>0.63</v>
      </c>
    </row>
    <row r="13" spans="1:4" s="48" customFormat="1" ht="15.75" thickBot="1" x14ac:dyDescent="0.3">
      <c r="A13" s="46" t="s">
        <v>57</v>
      </c>
      <c r="B13" s="47">
        <v>3885</v>
      </c>
      <c r="C13" s="46" t="s">
        <v>44</v>
      </c>
      <c r="D13" s="47">
        <v>500</v>
      </c>
    </row>
    <row r="14" spans="1:4" s="48" customFormat="1" ht="15.75" thickBot="1" x14ac:dyDescent="0.3">
      <c r="A14" s="46" t="s">
        <v>18</v>
      </c>
      <c r="B14" s="47">
        <v>4856.16</v>
      </c>
      <c r="C14" s="46" t="s">
        <v>19</v>
      </c>
      <c r="D14" s="47">
        <v>6</v>
      </c>
    </row>
    <row r="15" spans="1:4" s="48" customFormat="1" ht="15.75" thickBot="1" x14ac:dyDescent="0.3">
      <c r="A15" s="46" t="s">
        <v>58</v>
      </c>
      <c r="B15" s="47">
        <v>5914.4</v>
      </c>
      <c r="C15" s="46" t="s">
        <v>39</v>
      </c>
      <c r="D15" s="47">
        <v>8</v>
      </c>
    </row>
    <row r="16" spans="1:4" s="48" customFormat="1" ht="15.75" thickBot="1" x14ac:dyDescent="0.3">
      <c r="A16" s="46" t="s">
        <v>59</v>
      </c>
      <c r="B16" s="47">
        <v>7603.04</v>
      </c>
      <c r="C16" s="46" t="s">
        <v>39</v>
      </c>
      <c r="D16" s="47">
        <v>8</v>
      </c>
    </row>
    <row r="17" spans="1:4" s="48" customFormat="1" ht="15.75" thickBot="1" x14ac:dyDescent="0.3">
      <c r="A17" s="46" t="s">
        <v>60</v>
      </c>
      <c r="B17" s="47">
        <v>10632.8</v>
      </c>
      <c r="C17" s="46" t="s">
        <v>61</v>
      </c>
      <c r="D17" s="47">
        <v>8</v>
      </c>
    </row>
    <row r="18" spans="1:4" s="48" customFormat="1" ht="15.75" thickBot="1" x14ac:dyDescent="0.3">
      <c r="A18" s="46" t="s">
        <v>43</v>
      </c>
      <c r="B18" s="47">
        <v>464.72</v>
      </c>
      <c r="C18" s="46" t="s">
        <v>39</v>
      </c>
      <c r="D18" s="47">
        <v>2</v>
      </c>
    </row>
    <row r="19" spans="1:4" s="48" customFormat="1" ht="15.75" thickBot="1" x14ac:dyDescent="0.3">
      <c r="A19" s="46" t="s">
        <v>62</v>
      </c>
      <c r="B19" s="47">
        <v>12295.08</v>
      </c>
      <c r="C19" s="46" t="s">
        <v>45</v>
      </c>
      <c r="D19" s="47">
        <v>1</v>
      </c>
    </row>
    <row r="20" spans="1:4" s="48" customFormat="1" ht="15.75" thickBot="1" x14ac:dyDescent="0.3">
      <c r="A20" s="46" t="s">
        <v>63</v>
      </c>
      <c r="B20" s="47">
        <v>17767.2</v>
      </c>
      <c r="C20" s="46" t="s">
        <v>45</v>
      </c>
      <c r="D20" s="47">
        <v>5</v>
      </c>
    </row>
    <row r="21" spans="1:4" s="48" customFormat="1" ht="15.75" thickBot="1" x14ac:dyDescent="0.3">
      <c r="A21" s="46" t="s">
        <v>64</v>
      </c>
      <c r="B21" s="47">
        <v>23464.16</v>
      </c>
      <c r="C21" s="46" t="s">
        <v>4</v>
      </c>
      <c r="D21" s="47">
        <v>106</v>
      </c>
    </row>
    <row r="22" spans="1:4" s="48" customFormat="1" ht="15.75" thickBot="1" x14ac:dyDescent="0.3">
      <c r="A22" s="46" t="s">
        <v>65</v>
      </c>
      <c r="B22" s="47">
        <v>524.28</v>
      </c>
      <c r="C22" s="46" t="s">
        <v>4</v>
      </c>
      <c r="D22" s="47">
        <v>30840</v>
      </c>
    </row>
    <row r="23" spans="1:4" s="48" customFormat="1" ht="15.75" thickBot="1" x14ac:dyDescent="0.3">
      <c r="A23" s="46" t="s">
        <v>66</v>
      </c>
      <c r="B23" s="47">
        <v>524.28</v>
      </c>
      <c r="C23" s="46" t="s">
        <v>4</v>
      </c>
      <c r="D23" s="47">
        <v>30840</v>
      </c>
    </row>
    <row r="24" spans="1:4" s="48" customFormat="1" ht="15.75" thickBot="1" x14ac:dyDescent="0.3">
      <c r="A24" s="46" t="s">
        <v>67</v>
      </c>
      <c r="B24" s="47">
        <v>4577.16</v>
      </c>
      <c r="C24" s="46" t="s">
        <v>47</v>
      </c>
      <c r="D24" s="47">
        <v>12</v>
      </c>
    </row>
    <row r="25" spans="1:4" s="48" customFormat="1" ht="15.75" thickBot="1" x14ac:dyDescent="0.3">
      <c r="A25" s="46" t="s">
        <v>68</v>
      </c>
      <c r="B25" s="47">
        <v>1117.43</v>
      </c>
      <c r="C25" s="46" t="s">
        <v>39</v>
      </c>
      <c r="D25" s="47">
        <v>1</v>
      </c>
    </row>
    <row r="26" spans="1:4" s="48" customFormat="1" ht="15.75" thickBot="1" x14ac:dyDescent="0.3">
      <c r="A26" s="46" t="s">
        <v>46</v>
      </c>
      <c r="B26" s="47">
        <v>10173.280000000001</v>
      </c>
      <c r="C26" s="46" t="s">
        <v>5</v>
      </c>
      <c r="D26" s="47">
        <v>73</v>
      </c>
    </row>
    <row r="27" spans="1:4" s="48" customFormat="1" ht="15.75" thickBot="1" x14ac:dyDescent="0.3">
      <c r="A27" s="46" t="s">
        <v>69</v>
      </c>
      <c r="B27" s="47">
        <v>24.14</v>
      </c>
      <c r="C27" s="46" t="s">
        <v>5</v>
      </c>
      <c r="D27" s="47">
        <v>0.2</v>
      </c>
    </row>
    <row r="28" spans="1:4" s="48" customFormat="1" ht="15.75" thickBot="1" x14ac:dyDescent="0.3">
      <c r="A28" s="46" t="s">
        <v>70</v>
      </c>
      <c r="B28" s="47">
        <v>172116</v>
      </c>
      <c r="C28" s="46" t="s">
        <v>47</v>
      </c>
      <c r="D28" s="47">
        <v>1</v>
      </c>
    </row>
    <row r="29" spans="1:4" s="48" customFormat="1" ht="15.75" thickBot="1" x14ac:dyDescent="0.3">
      <c r="A29" s="46" t="s">
        <v>71</v>
      </c>
      <c r="B29" s="47">
        <v>796.84</v>
      </c>
      <c r="C29" s="46" t="s">
        <v>4</v>
      </c>
      <c r="D29" s="47">
        <v>0.6</v>
      </c>
    </row>
    <row r="30" spans="1:4" s="48" customFormat="1" ht="15.75" thickBot="1" x14ac:dyDescent="0.3">
      <c r="A30" s="46" t="s">
        <v>72</v>
      </c>
      <c r="B30" s="47">
        <v>14283.92</v>
      </c>
      <c r="C30" s="46" t="s">
        <v>73</v>
      </c>
      <c r="D30" s="47">
        <v>8</v>
      </c>
    </row>
    <row r="31" spans="1:4" s="48" customFormat="1" ht="15.75" thickBot="1" x14ac:dyDescent="0.3">
      <c r="A31" s="46" t="s">
        <v>74</v>
      </c>
      <c r="B31" s="47">
        <v>435.01</v>
      </c>
      <c r="C31" s="46" t="s">
        <v>39</v>
      </c>
      <c r="D31" s="47">
        <v>1</v>
      </c>
    </row>
    <row r="32" spans="1:4" s="48" customFormat="1" ht="15.75" thickBot="1" x14ac:dyDescent="0.3">
      <c r="A32" s="46" t="s">
        <v>75</v>
      </c>
      <c r="B32" s="47">
        <v>43104.1</v>
      </c>
      <c r="C32" s="46" t="s">
        <v>76</v>
      </c>
      <c r="D32" s="47">
        <v>7.1</v>
      </c>
    </row>
    <row r="33" spans="1:4" s="48" customFormat="1" ht="15.75" thickBot="1" x14ac:dyDescent="0.3">
      <c r="A33" s="46" t="s">
        <v>77</v>
      </c>
      <c r="B33" s="47">
        <v>856.26</v>
      </c>
      <c r="C33" s="46" t="s">
        <v>4</v>
      </c>
      <c r="D33" s="47">
        <v>0.5</v>
      </c>
    </row>
    <row r="34" spans="1:4" s="48" customFormat="1" ht="15.75" thickBot="1" x14ac:dyDescent="0.3">
      <c r="A34" s="46" t="s">
        <v>78</v>
      </c>
      <c r="B34" s="47">
        <v>205.37</v>
      </c>
      <c r="C34" s="46" t="s">
        <v>39</v>
      </c>
      <c r="D34" s="47">
        <v>1</v>
      </c>
    </row>
    <row r="35" spans="1:4" s="48" customFormat="1" ht="15.75" thickBot="1" x14ac:dyDescent="0.3">
      <c r="A35" s="46" t="s">
        <v>79</v>
      </c>
      <c r="B35" s="47">
        <v>586.47</v>
      </c>
      <c r="C35" s="46" t="s">
        <v>4</v>
      </c>
      <c r="D35" s="47">
        <v>0.53</v>
      </c>
    </row>
    <row r="36" spans="1:4" s="48" customFormat="1" ht="15.75" thickBot="1" x14ac:dyDescent="0.3">
      <c r="A36" s="46" t="s">
        <v>80</v>
      </c>
      <c r="B36" s="47">
        <v>41354.559999999998</v>
      </c>
      <c r="C36" s="46" t="s">
        <v>39</v>
      </c>
      <c r="D36" s="47">
        <v>32</v>
      </c>
    </row>
    <row r="37" spans="1:4" s="48" customFormat="1" ht="15.75" thickBot="1" x14ac:dyDescent="0.3">
      <c r="A37" s="46" t="s">
        <v>81</v>
      </c>
      <c r="B37" s="47">
        <v>9024</v>
      </c>
      <c r="C37" s="46" t="s">
        <v>5</v>
      </c>
      <c r="D37" s="47">
        <v>6</v>
      </c>
    </row>
    <row r="38" spans="1:4" s="48" customFormat="1" ht="15.75" thickBot="1" x14ac:dyDescent="0.3">
      <c r="A38" s="46" t="s">
        <v>82</v>
      </c>
      <c r="B38" s="47">
        <v>1863.16</v>
      </c>
      <c r="C38" s="46" t="s">
        <v>39</v>
      </c>
      <c r="D38" s="47">
        <v>2</v>
      </c>
    </row>
    <row r="39" spans="1:4" s="48" customFormat="1" ht="15.75" thickBot="1" x14ac:dyDescent="0.3">
      <c r="A39" s="46" t="s">
        <v>83</v>
      </c>
      <c r="B39" s="47">
        <v>27756</v>
      </c>
      <c r="C39" s="46" t="s">
        <v>5</v>
      </c>
      <c r="D39" s="47">
        <v>30840</v>
      </c>
    </row>
    <row r="40" spans="1:4" s="48" customFormat="1" ht="15.75" thickBot="1" x14ac:dyDescent="0.3">
      <c r="A40" s="46" t="s">
        <v>84</v>
      </c>
      <c r="B40" s="47">
        <v>29606.400000000001</v>
      </c>
      <c r="C40" s="46" t="s">
        <v>4</v>
      </c>
      <c r="D40" s="47">
        <v>30840</v>
      </c>
    </row>
    <row r="41" spans="1:4" s="48" customFormat="1" ht="15.75" thickBot="1" x14ac:dyDescent="0.3">
      <c r="A41" s="46" t="s">
        <v>85</v>
      </c>
      <c r="B41" s="47">
        <v>48717.13</v>
      </c>
      <c r="C41" s="46" t="s">
        <v>4</v>
      </c>
      <c r="D41" s="47">
        <v>29347.67</v>
      </c>
    </row>
    <row r="42" spans="1:4" s="48" customFormat="1" ht="15.75" thickBot="1" x14ac:dyDescent="0.3">
      <c r="A42" s="46" t="s">
        <v>86</v>
      </c>
      <c r="B42" s="47">
        <v>58569.21</v>
      </c>
      <c r="C42" s="46" t="s">
        <v>4</v>
      </c>
      <c r="D42" s="47">
        <v>30825.9</v>
      </c>
    </row>
    <row r="43" spans="1:4" s="48" customFormat="1" ht="15.75" thickBot="1" x14ac:dyDescent="0.3">
      <c r="A43" s="46" t="s">
        <v>87</v>
      </c>
      <c r="B43" s="47">
        <v>75557.75</v>
      </c>
      <c r="C43" s="46" t="s">
        <v>4</v>
      </c>
      <c r="D43" s="47">
        <v>30839.9</v>
      </c>
    </row>
    <row r="44" spans="1:4" s="48" customFormat="1" ht="15.75" thickBot="1" x14ac:dyDescent="0.3">
      <c r="A44" s="46" t="s">
        <v>88</v>
      </c>
      <c r="B44" s="47">
        <v>84771.22</v>
      </c>
      <c r="C44" s="46" t="s">
        <v>4</v>
      </c>
      <c r="D44" s="47">
        <v>30825.9</v>
      </c>
    </row>
    <row r="45" spans="1:4" s="48" customFormat="1" ht="15.75" thickBot="1" x14ac:dyDescent="0.3">
      <c r="A45" s="46" t="s">
        <v>89</v>
      </c>
      <c r="B45" s="47">
        <v>121818</v>
      </c>
      <c r="C45" s="46" t="s">
        <v>5</v>
      </c>
      <c r="D45" s="47">
        <v>30840</v>
      </c>
    </row>
    <row r="46" spans="1:4" s="48" customFormat="1" ht="15.75" thickBot="1" x14ac:dyDescent="0.3">
      <c r="A46" s="46" t="s">
        <v>90</v>
      </c>
      <c r="B46" s="47">
        <v>127060.8</v>
      </c>
      <c r="C46" s="46" t="s">
        <v>4</v>
      </c>
      <c r="D46" s="47">
        <v>30840</v>
      </c>
    </row>
    <row r="47" spans="1:4" s="48" customFormat="1" ht="15.75" thickBot="1" x14ac:dyDescent="0.3">
      <c r="A47" s="46" t="s">
        <v>91</v>
      </c>
      <c r="B47" s="47">
        <v>1461.94</v>
      </c>
      <c r="C47" s="46" t="s">
        <v>39</v>
      </c>
      <c r="D47" s="47">
        <v>1</v>
      </c>
    </row>
    <row r="48" spans="1:4" s="48" customFormat="1" ht="15.75" thickBot="1" x14ac:dyDescent="0.3">
      <c r="A48" s="46" t="s">
        <v>32</v>
      </c>
      <c r="B48" s="47">
        <v>6197.1</v>
      </c>
      <c r="C48" s="46" t="s">
        <v>92</v>
      </c>
      <c r="D48" s="47">
        <v>6</v>
      </c>
    </row>
    <row r="49" spans="1:4" s="48" customFormat="1" ht="15.75" thickBot="1" x14ac:dyDescent="0.3">
      <c r="A49" s="46" t="s">
        <v>93</v>
      </c>
      <c r="B49" s="47">
        <v>407.1</v>
      </c>
      <c r="C49" s="46" t="s">
        <v>61</v>
      </c>
      <c r="D49" s="47">
        <v>1</v>
      </c>
    </row>
    <row r="50" spans="1:4" s="48" customFormat="1" ht="15.75" thickBot="1" x14ac:dyDescent="0.3">
      <c r="A50" s="46" t="s">
        <v>94</v>
      </c>
      <c r="B50" s="47">
        <v>342.68</v>
      </c>
      <c r="C50" s="46" t="s">
        <v>39</v>
      </c>
      <c r="D50" s="47">
        <v>2</v>
      </c>
    </row>
    <row r="51" spans="1:4" s="48" customFormat="1" ht="15.75" thickBot="1" x14ac:dyDescent="0.3">
      <c r="A51" s="46" t="s">
        <v>48</v>
      </c>
      <c r="B51" s="47">
        <v>1624.55</v>
      </c>
      <c r="C51" s="46" t="s">
        <v>39</v>
      </c>
      <c r="D51" s="47">
        <v>5</v>
      </c>
    </row>
    <row r="52" spans="1:4" s="48" customFormat="1" ht="15.75" thickBot="1" x14ac:dyDescent="0.3">
      <c r="A52" s="46" t="s">
        <v>95</v>
      </c>
      <c r="B52" s="47">
        <v>2775.6</v>
      </c>
      <c r="C52" s="46" t="s">
        <v>4</v>
      </c>
      <c r="D52" s="47">
        <v>30840</v>
      </c>
    </row>
    <row r="53" spans="1:4" s="48" customFormat="1" ht="15.75" thickBot="1" x14ac:dyDescent="0.3">
      <c r="A53" s="46" t="s">
        <v>96</v>
      </c>
      <c r="B53" s="47">
        <v>2775.6</v>
      </c>
      <c r="C53" s="46" t="s">
        <v>4</v>
      </c>
      <c r="D53" s="47">
        <v>30840</v>
      </c>
    </row>
    <row r="54" spans="1:4" s="48" customFormat="1" ht="15.75" thickBot="1" x14ac:dyDescent="0.3">
      <c r="A54" s="46" t="s">
        <v>97</v>
      </c>
      <c r="B54" s="47">
        <v>11719.2</v>
      </c>
      <c r="C54" s="46" t="s">
        <v>4</v>
      </c>
      <c r="D54" s="47">
        <v>30840</v>
      </c>
    </row>
    <row r="55" spans="1:4" s="48" customFormat="1" ht="15.75" thickBot="1" x14ac:dyDescent="0.3">
      <c r="A55" s="46" t="s">
        <v>98</v>
      </c>
      <c r="B55" s="47">
        <v>11719.2</v>
      </c>
      <c r="C55" s="46" t="s">
        <v>4</v>
      </c>
      <c r="D55" s="47">
        <v>30840</v>
      </c>
    </row>
    <row r="56" spans="1:4" ht="15.75" thickBot="1" x14ac:dyDescent="0.3">
      <c r="A56" s="43" t="s">
        <v>99</v>
      </c>
      <c r="B56" s="44">
        <v>27448.07</v>
      </c>
      <c r="C56" s="43" t="s">
        <v>100</v>
      </c>
      <c r="D56" s="44">
        <v>1</v>
      </c>
    </row>
    <row r="57" spans="1:4" s="48" customFormat="1" ht="15.75" thickBot="1" x14ac:dyDescent="0.3">
      <c r="A57" s="46" t="s">
        <v>101</v>
      </c>
      <c r="B57" s="47">
        <v>2641.49</v>
      </c>
      <c r="C57" s="46" t="s">
        <v>39</v>
      </c>
      <c r="D57" s="47">
        <v>1</v>
      </c>
    </row>
    <row r="58" spans="1:4" s="48" customFormat="1" ht="15.75" thickBot="1" x14ac:dyDescent="0.3">
      <c r="A58" s="46" t="s">
        <v>102</v>
      </c>
      <c r="B58" s="47">
        <v>828.15</v>
      </c>
      <c r="C58" s="46" t="s">
        <v>5</v>
      </c>
      <c r="D58" s="47">
        <v>5</v>
      </c>
    </row>
    <row r="59" spans="1:4" ht="15.75" thickBot="1" x14ac:dyDescent="0.3">
      <c r="A59" s="43"/>
      <c r="B59" s="45">
        <f>SUM(B6:B58)</f>
        <v>1060079.4299999997</v>
      </c>
      <c r="C59" s="43"/>
      <c r="D59" s="44"/>
    </row>
    <row r="61" spans="1:4" x14ac:dyDescent="0.25">
      <c r="B61" s="31">
        <v>1060079.43</v>
      </c>
    </row>
  </sheetData>
  <autoFilter ref="A3:E5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4"/>
  <sheetViews>
    <sheetView topLeftCell="A37" workbookViewId="0">
      <selection activeCell="D67" sqref="D67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50</v>
      </c>
    </row>
    <row r="3" spans="1:4" x14ac:dyDescent="0.25">
      <c r="A3" s="31" t="s">
        <v>36</v>
      </c>
    </row>
    <row r="4" spans="1:4" ht="15.75" thickBot="1" x14ac:dyDescent="0.3"/>
    <row r="5" spans="1:4" ht="15.75" thickBot="1" x14ac:dyDescent="0.3">
      <c r="A5" s="42" t="s">
        <v>35</v>
      </c>
      <c r="B5" s="42" t="s">
        <v>51</v>
      </c>
      <c r="C5" s="42" t="s">
        <v>34</v>
      </c>
      <c r="D5" s="42" t="s">
        <v>33</v>
      </c>
    </row>
    <row r="6" spans="1:4" ht="15.75" thickBot="1" x14ac:dyDescent="0.3">
      <c r="A6" s="43" t="s">
        <v>52</v>
      </c>
      <c r="B6" s="49">
        <v>1461.02</v>
      </c>
      <c r="C6" s="43" t="s">
        <v>39</v>
      </c>
      <c r="D6" s="49">
        <v>1</v>
      </c>
    </row>
    <row r="7" spans="1:4" ht="15.75" thickBot="1" x14ac:dyDescent="0.3">
      <c r="A7" s="43" t="s">
        <v>53</v>
      </c>
      <c r="B7" s="49">
        <v>12934</v>
      </c>
      <c r="C7" s="43" t="s">
        <v>14</v>
      </c>
      <c r="D7" s="49">
        <v>200</v>
      </c>
    </row>
    <row r="8" spans="1:4" ht="15.75" thickBot="1" x14ac:dyDescent="0.3">
      <c r="A8" s="43" t="s">
        <v>40</v>
      </c>
      <c r="B8" s="49">
        <v>3970.05</v>
      </c>
      <c r="C8" s="43" t="s">
        <v>41</v>
      </c>
      <c r="D8" s="49">
        <v>7</v>
      </c>
    </row>
    <row r="9" spans="1:4" ht="15.75" thickBot="1" x14ac:dyDescent="0.3">
      <c r="A9" s="43" t="s">
        <v>54</v>
      </c>
      <c r="B9" s="49">
        <v>3084</v>
      </c>
      <c r="C9" s="43" t="s">
        <v>4</v>
      </c>
      <c r="D9" s="49">
        <v>30840</v>
      </c>
    </row>
    <row r="10" spans="1:4" ht="15.75" thickBot="1" x14ac:dyDescent="0.3">
      <c r="A10" s="43" t="s">
        <v>55</v>
      </c>
      <c r="B10" s="49">
        <v>2775.6</v>
      </c>
      <c r="C10" s="43" t="s">
        <v>4</v>
      </c>
      <c r="D10" s="49">
        <v>30840</v>
      </c>
    </row>
    <row r="11" spans="1:4" ht="15.75" thickBot="1" x14ac:dyDescent="0.3">
      <c r="A11" s="43" t="s">
        <v>56</v>
      </c>
      <c r="B11" s="49">
        <v>1650</v>
      </c>
      <c r="C11" s="43" t="s">
        <v>4</v>
      </c>
      <c r="D11" s="49">
        <v>1100</v>
      </c>
    </row>
    <row r="12" spans="1:4" ht="15.75" thickBot="1" x14ac:dyDescent="0.3">
      <c r="A12" s="43" t="s">
        <v>42</v>
      </c>
      <c r="B12" s="49">
        <v>1958.75</v>
      </c>
      <c r="C12" s="43" t="s">
        <v>31</v>
      </c>
      <c r="D12" s="49">
        <v>0.63</v>
      </c>
    </row>
    <row r="13" spans="1:4" ht="15.75" thickBot="1" x14ac:dyDescent="0.3">
      <c r="A13" s="43" t="s">
        <v>57</v>
      </c>
      <c r="B13" s="49">
        <v>3885</v>
      </c>
      <c r="C13" s="43" t="s">
        <v>44</v>
      </c>
      <c r="D13" s="49">
        <v>500</v>
      </c>
    </row>
    <row r="14" spans="1:4" ht="15.75" thickBot="1" x14ac:dyDescent="0.3">
      <c r="A14" s="43" t="s">
        <v>18</v>
      </c>
      <c r="B14" s="49">
        <v>4856.16</v>
      </c>
      <c r="C14" s="43" t="s">
        <v>19</v>
      </c>
      <c r="D14" s="49">
        <v>6</v>
      </c>
    </row>
    <row r="15" spans="1:4" ht="15.75" thickBot="1" x14ac:dyDescent="0.3">
      <c r="A15" s="43" t="s">
        <v>58</v>
      </c>
      <c r="B15" s="49">
        <v>5914.4</v>
      </c>
      <c r="C15" s="43" t="s">
        <v>39</v>
      </c>
      <c r="D15" s="49">
        <v>8</v>
      </c>
    </row>
    <row r="16" spans="1:4" ht="15.75" thickBot="1" x14ac:dyDescent="0.3">
      <c r="A16" s="43" t="s">
        <v>59</v>
      </c>
      <c r="B16" s="49">
        <v>7603.04</v>
      </c>
      <c r="C16" s="43" t="s">
        <v>39</v>
      </c>
      <c r="D16" s="49">
        <v>8</v>
      </c>
    </row>
    <row r="17" spans="1:4" ht="15.75" thickBot="1" x14ac:dyDescent="0.3">
      <c r="A17" s="43" t="s">
        <v>60</v>
      </c>
      <c r="B17" s="49">
        <v>10632.8</v>
      </c>
      <c r="C17" s="43" t="s">
        <v>61</v>
      </c>
      <c r="D17" s="49">
        <v>8</v>
      </c>
    </row>
    <row r="18" spans="1:4" ht="15.75" thickBot="1" x14ac:dyDescent="0.3">
      <c r="A18" s="43" t="s">
        <v>43</v>
      </c>
      <c r="B18" s="49">
        <v>464.72</v>
      </c>
      <c r="C18" s="43" t="s">
        <v>39</v>
      </c>
      <c r="D18" s="49">
        <v>2</v>
      </c>
    </row>
    <row r="19" spans="1:4" ht="15.75" thickBot="1" x14ac:dyDescent="0.3">
      <c r="A19" s="43" t="s">
        <v>62</v>
      </c>
      <c r="B19" s="49">
        <v>12295.08</v>
      </c>
      <c r="C19" s="43" t="s">
        <v>45</v>
      </c>
      <c r="D19" s="49">
        <v>1</v>
      </c>
    </row>
    <row r="20" spans="1:4" ht="15.75" thickBot="1" x14ac:dyDescent="0.3">
      <c r="A20" s="43" t="s">
        <v>63</v>
      </c>
      <c r="B20" s="49">
        <v>17767.2</v>
      </c>
      <c r="C20" s="43" t="s">
        <v>45</v>
      </c>
      <c r="D20" s="49">
        <v>5</v>
      </c>
    </row>
    <row r="21" spans="1:4" ht="15.75" thickBot="1" x14ac:dyDescent="0.3">
      <c r="A21" s="43" t="s">
        <v>64</v>
      </c>
      <c r="B21" s="49">
        <v>23464.16</v>
      </c>
      <c r="C21" s="43" t="s">
        <v>4</v>
      </c>
      <c r="D21" s="49">
        <v>106</v>
      </c>
    </row>
    <row r="22" spans="1:4" ht="15.75" thickBot="1" x14ac:dyDescent="0.3">
      <c r="A22" s="43" t="s">
        <v>65</v>
      </c>
      <c r="B22" s="49">
        <v>524.28</v>
      </c>
      <c r="C22" s="43" t="s">
        <v>4</v>
      </c>
      <c r="D22" s="49">
        <v>30840</v>
      </c>
    </row>
    <row r="23" spans="1:4" ht="15.75" thickBot="1" x14ac:dyDescent="0.3">
      <c r="A23" s="43" t="s">
        <v>66</v>
      </c>
      <c r="B23" s="49">
        <v>524.28</v>
      </c>
      <c r="C23" s="43" t="s">
        <v>4</v>
      </c>
      <c r="D23" s="49">
        <v>30840</v>
      </c>
    </row>
    <row r="24" spans="1:4" ht="15.75" thickBot="1" x14ac:dyDescent="0.3">
      <c r="A24" s="43" t="s">
        <v>67</v>
      </c>
      <c r="B24" s="49">
        <v>4577.16</v>
      </c>
      <c r="C24" s="43" t="s">
        <v>47</v>
      </c>
      <c r="D24" s="49">
        <v>12</v>
      </c>
    </row>
    <row r="25" spans="1:4" ht="15.75" thickBot="1" x14ac:dyDescent="0.3">
      <c r="A25" s="43" t="s">
        <v>68</v>
      </c>
      <c r="B25" s="49">
        <v>1117.43</v>
      </c>
      <c r="C25" s="43" t="s">
        <v>39</v>
      </c>
      <c r="D25" s="49">
        <v>1</v>
      </c>
    </row>
    <row r="26" spans="1:4" ht="15.75" thickBot="1" x14ac:dyDescent="0.3">
      <c r="A26" s="43" t="s">
        <v>112</v>
      </c>
      <c r="B26" s="49">
        <v>3332.8</v>
      </c>
      <c r="C26" s="43" t="s">
        <v>39</v>
      </c>
      <c r="D26" s="49">
        <v>40</v>
      </c>
    </row>
    <row r="27" spans="1:4" ht="15.75" thickBot="1" x14ac:dyDescent="0.3">
      <c r="A27" s="43" t="s">
        <v>46</v>
      </c>
      <c r="B27" s="49">
        <v>10173.280000000001</v>
      </c>
      <c r="C27" s="43" t="s">
        <v>5</v>
      </c>
      <c r="D27" s="49">
        <v>73</v>
      </c>
    </row>
    <row r="28" spans="1:4" ht="15.75" thickBot="1" x14ac:dyDescent="0.3">
      <c r="A28" s="43" t="s">
        <v>69</v>
      </c>
      <c r="B28" s="49">
        <v>24.14</v>
      </c>
      <c r="C28" s="43" t="s">
        <v>5</v>
      </c>
      <c r="D28" s="49">
        <v>0.2</v>
      </c>
    </row>
    <row r="29" spans="1:4" ht="15.75" thickBot="1" x14ac:dyDescent="0.3">
      <c r="A29" s="43" t="s">
        <v>70</v>
      </c>
      <c r="B29" s="49">
        <v>172116</v>
      </c>
      <c r="C29" s="43" t="s">
        <v>47</v>
      </c>
      <c r="D29" s="49">
        <v>1</v>
      </c>
    </row>
    <row r="30" spans="1:4" ht="15.75" thickBot="1" x14ac:dyDescent="0.3">
      <c r="A30" s="43" t="s">
        <v>71</v>
      </c>
      <c r="B30" s="49">
        <v>796.84</v>
      </c>
      <c r="C30" s="43" t="s">
        <v>4</v>
      </c>
      <c r="D30" s="49">
        <v>0.6</v>
      </c>
    </row>
    <row r="31" spans="1:4" ht="15.75" thickBot="1" x14ac:dyDescent="0.3">
      <c r="A31" s="43" t="s">
        <v>72</v>
      </c>
      <c r="B31" s="49">
        <v>14283.92</v>
      </c>
      <c r="C31" s="43" t="s">
        <v>73</v>
      </c>
      <c r="D31" s="49">
        <v>8</v>
      </c>
    </row>
    <row r="32" spans="1:4" ht="15.75" thickBot="1" x14ac:dyDescent="0.3">
      <c r="A32" s="43" t="s">
        <v>74</v>
      </c>
      <c r="B32" s="49">
        <v>435.01</v>
      </c>
      <c r="C32" s="43" t="s">
        <v>39</v>
      </c>
      <c r="D32" s="49">
        <v>1</v>
      </c>
    </row>
    <row r="33" spans="1:4" ht="15.75" thickBot="1" x14ac:dyDescent="0.3">
      <c r="A33" s="43" t="s">
        <v>75</v>
      </c>
      <c r="B33" s="49">
        <v>43104.1</v>
      </c>
      <c r="C33" s="43" t="s">
        <v>76</v>
      </c>
      <c r="D33" s="49">
        <v>7.1</v>
      </c>
    </row>
    <row r="34" spans="1:4" ht="15.75" thickBot="1" x14ac:dyDescent="0.3">
      <c r="A34" s="43" t="s">
        <v>77</v>
      </c>
      <c r="B34" s="49">
        <v>856.26</v>
      </c>
      <c r="C34" s="43" t="s">
        <v>4</v>
      </c>
      <c r="D34" s="49">
        <v>0.5</v>
      </c>
    </row>
    <row r="35" spans="1:4" ht="15.75" thickBot="1" x14ac:dyDescent="0.3">
      <c r="A35" s="43" t="s">
        <v>78</v>
      </c>
      <c r="B35" s="49">
        <v>205.37</v>
      </c>
      <c r="C35" s="43" t="s">
        <v>39</v>
      </c>
      <c r="D35" s="49">
        <v>1</v>
      </c>
    </row>
    <row r="36" spans="1:4" ht="15.75" thickBot="1" x14ac:dyDescent="0.3">
      <c r="A36" s="43" t="s">
        <v>79</v>
      </c>
      <c r="B36" s="49">
        <v>586.47</v>
      </c>
      <c r="C36" s="43" t="s">
        <v>4</v>
      </c>
      <c r="D36" s="49">
        <v>0.53</v>
      </c>
    </row>
    <row r="37" spans="1:4" ht="15.75" thickBot="1" x14ac:dyDescent="0.3">
      <c r="A37" s="43" t="s">
        <v>80</v>
      </c>
      <c r="B37" s="49">
        <v>41354.559999999998</v>
      </c>
      <c r="C37" s="43" t="s">
        <v>39</v>
      </c>
      <c r="D37" s="49">
        <v>32</v>
      </c>
    </row>
    <row r="38" spans="1:4" ht="15.75" thickBot="1" x14ac:dyDescent="0.3">
      <c r="A38" s="43" t="s">
        <v>81</v>
      </c>
      <c r="B38" s="49">
        <v>9024</v>
      </c>
      <c r="C38" s="43" t="s">
        <v>5</v>
      </c>
      <c r="D38" s="49">
        <v>6</v>
      </c>
    </row>
    <row r="39" spans="1:4" ht="15.75" thickBot="1" x14ac:dyDescent="0.3">
      <c r="A39" s="43" t="s">
        <v>82</v>
      </c>
      <c r="B39" s="49">
        <v>1863.16</v>
      </c>
      <c r="C39" s="43" t="s">
        <v>39</v>
      </c>
      <c r="D39" s="49">
        <v>2</v>
      </c>
    </row>
    <row r="40" spans="1:4" ht="15.75" thickBot="1" x14ac:dyDescent="0.3">
      <c r="A40" s="43" t="s">
        <v>83</v>
      </c>
      <c r="B40" s="49">
        <v>27756</v>
      </c>
      <c r="C40" s="43" t="s">
        <v>5</v>
      </c>
      <c r="D40" s="49">
        <v>30840</v>
      </c>
    </row>
    <row r="41" spans="1:4" ht="15.75" thickBot="1" x14ac:dyDescent="0.3">
      <c r="A41" s="43" t="s">
        <v>84</v>
      </c>
      <c r="B41" s="49">
        <v>29606.400000000001</v>
      </c>
      <c r="C41" s="43" t="s">
        <v>4</v>
      </c>
      <c r="D41" s="49">
        <v>30840</v>
      </c>
    </row>
    <row r="42" spans="1:4" ht="15.75" thickBot="1" x14ac:dyDescent="0.3">
      <c r="A42" s="43" t="s">
        <v>85</v>
      </c>
      <c r="B42" s="49">
        <v>48717.13</v>
      </c>
      <c r="C42" s="43" t="s">
        <v>4</v>
      </c>
      <c r="D42" s="49">
        <v>29347.67</v>
      </c>
    </row>
    <row r="43" spans="1:4" ht="15.75" thickBot="1" x14ac:dyDescent="0.3">
      <c r="A43" s="43" t="s">
        <v>86</v>
      </c>
      <c r="B43" s="49">
        <v>58569.21</v>
      </c>
      <c r="C43" s="43" t="s">
        <v>4</v>
      </c>
      <c r="D43" s="49">
        <v>30825.9</v>
      </c>
    </row>
    <row r="44" spans="1:4" ht="15.75" thickBot="1" x14ac:dyDescent="0.3">
      <c r="A44" s="43" t="s">
        <v>87</v>
      </c>
      <c r="B44" s="49">
        <v>75557.75</v>
      </c>
      <c r="C44" s="43" t="s">
        <v>4</v>
      </c>
      <c r="D44" s="49">
        <v>30839.9</v>
      </c>
    </row>
    <row r="45" spans="1:4" ht="15.75" thickBot="1" x14ac:dyDescent="0.3">
      <c r="A45" s="43" t="s">
        <v>88</v>
      </c>
      <c r="B45" s="49">
        <v>84771.22</v>
      </c>
      <c r="C45" s="43" t="s">
        <v>4</v>
      </c>
      <c r="D45" s="49">
        <v>30825.9</v>
      </c>
    </row>
    <row r="46" spans="1:4" ht="15.75" thickBot="1" x14ac:dyDescent="0.3">
      <c r="A46" s="43" t="s">
        <v>89</v>
      </c>
      <c r="B46" s="49">
        <v>121818</v>
      </c>
      <c r="C46" s="43" t="s">
        <v>5</v>
      </c>
      <c r="D46" s="49">
        <v>30840</v>
      </c>
    </row>
    <row r="47" spans="1:4" ht="15.75" thickBot="1" x14ac:dyDescent="0.3">
      <c r="A47" s="43" t="s">
        <v>90</v>
      </c>
      <c r="B47" s="49">
        <v>127060.8</v>
      </c>
      <c r="C47" s="43" t="s">
        <v>4</v>
      </c>
      <c r="D47" s="49">
        <v>30840</v>
      </c>
    </row>
    <row r="48" spans="1:4" ht="15.75" thickBot="1" x14ac:dyDescent="0.3">
      <c r="A48" s="43" t="s">
        <v>91</v>
      </c>
      <c r="B48" s="49">
        <v>1461.94</v>
      </c>
      <c r="C48" s="43" t="s">
        <v>39</v>
      </c>
      <c r="D48" s="49">
        <v>1</v>
      </c>
    </row>
    <row r="49" spans="1:4" ht="15.75" thickBot="1" x14ac:dyDescent="0.3">
      <c r="A49" s="43" t="s">
        <v>32</v>
      </c>
      <c r="B49" s="49">
        <v>6197.1</v>
      </c>
      <c r="C49" s="43" t="s">
        <v>92</v>
      </c>
      <c r="D49" s="49">
        <v>6</v>
      </c>
    </row>
    <row r="50" spans="1:4" ht="15.75" thickBot="1" x14ac:dyDescent="0.3">
      <c r="A50" s="43" t="s">
        <v>93</v>
      </c>
      <c r="B50" s="49">
        <v>407.1</v>
      </c>
      <c r="C50" s="43" t="s">
        <v>61</v>
      </c>
      <c r="D50" s="49">
        <v>1</v>
      </c>
    </row>
    <row r="51" spans="1:4" ht="15.75" thickBot="1" x14ac:dyDescent="0.3">
      <c r="A51" s="43" t="s">
        <v>94</v>
      </c>
      <c r="B51" s="49">
        <v>342.68</v>
      </c>
      <c r="C51" s="43" t="s">
        <v>39</v>
      </c>
      <c r="D51" s="49">
        <v>2</v>
      </c>
    </row>
    <row r="52" spans="1:4" ht="15.75" thickBot="1" x14ac:dyDescent="0.3">
      <c r="A52" s="43" t="s">
        <v>48</v>
      </c>
      <c r="B52" s="49">
        <v>1624.55</v>
      </c>
      <c r="C52" s="43" t="s">
        <v>39</v>
      </c>
      <c r="D52" s="49">
        <v>5</v>
      </c>
    </row>
    <row r="53" spans="1:4" ht="15.75" thickBot="1" x14ac:dyDescent="0.3">
      <c r="A53" s="43" t="s">
        <v>95</v>
      </c>
      <c r="B53" s="49">
        <v>2775.6</v>
      </c>
      <c r="C53" s="43" t="s">
        <v>4</v>
      </c>
      <c r="D53" s="49">
        <v>30840</v>
      </c>
    </row>
    <row r="54" spans="1:4" ht="15.75" thickBot="1" x14ac:dyDescent="0.3">
      <c r="A54" s="43" t="s">
        <v>96</v>
      </c>
      <c r="B54" s="49">
        <v>2775.6</v>
      </c>
      <c r="C54" s="43" t="s">
        <v>4</v>
      </c>
      <c r="D54" s="49">
        <v>30840</v>
      </c>
    </row>
    <row r="55" spans="1:4" ht="15.75" thickBot="1" x14ac:dyDescent="0.3">
      <c r="A55" s="43" t="s">
        <v>97</v>
      </c>
      <c r="B55" s="49">
        <v>11719.2</v>
      </c>
      <c r="C55" s="43" t="s">
        <v>4</v>
      </c>
      <c r="D55" s="49">
        <v>30840</v>
      </c>
    </row>
    <row r="56" spans="1:4" ht="15.75" thickBot="1" x14ac:dyDescent="0.3">
      <c r="A56" s="43" t="s">
        <v>98</v>
      </c>
      <c r="B56" s="49">
        <v>11719.2</v>
      </c>
      <c r="C56" s="43" t="s">
        <v>4</v>
      </c>
      <c r="D56" s="49">
        <v>30840</v>
      </c>
    </row>
    <row r="57" spans="1:4" ht="15.75" thickBot="1" x14ac:dyDescent="0.3">
      <c r="A57" s="43" t="s">
        <v>99</v>
      </c>
      <c r="B57" s="49">
        <v>27448.07</v>
      </c>
      <c r="C57" s="43" t="s">
        <v>100</v>
      </c>
      <c r="D57" s="49">
        <v>1</v>
      </c>
    </row>
    <row r="58" spans="1:4" ht="15.75" thickBot="1" x14ac:dyDescent="0.3">
      <c r="A58" s="43" t="s">
        <v>101</v>
      </c>
      <c r="B58" s="49">
        <v>2641.49</v>
      </c>
      <c r="C58" s="43" t="s">
        <v>39</v>
      </c>
      <c r="D58" s="49">
        <v>1</v>
      </c>
    </row>
    <row r="59" spans="1:4" ht="15.75" thickBot="1" x14ac:dyDescent="0.3">
      <c r="A59" s="43" t="s">
        <v>102</v>
      </c>
      <c r="B59" s="49">
        <v>828.15</v>
      </c>
      <c r="C59" s="43" t="s">
        <v>5</v>
      </c>
      <c r="D59" s="49">
        <v>5</v>
      </c>
    </row>
    <row r="60" spans="1:4" ht="15.75" thickBot="1" x14ac:dyDescent="0.3">
      <c r="A60" s="43"/>
      <c r="B60" s="50">
        <f>SUM(B6:B59)</f>
        <v>1063412.2299999997</v>
      </c>
      <c r="C60" s="43"/>
      <c r="D60" s="49"/>
    </row>
    <row r="62" spans="1:4" x14ac:dyDescent="0.25">
      <c r="B62" s="31">
        <v>1060079.43</v>
      </c>
      <c r="C62" s="31">
        <v>1063412.23</v>
      </c>
    </row>
    <row r="64" spans="1:4" x14ac:dyDescent="0.25">
      <c r="B64" s="51">
        <f>B60-B62</f>
        <v>3332.7999999998137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8" width="12.5703125" customWidth="1"/>
  </cols>
  <sheetData>
    <row r="1" spans="1:8" ht="16.5" x14ac:dyDescent="0.25">
      <c r="A1" s="61"/>
      <c r="B1" s="61"/>
      <c r="C1" s="61"/>
      <c r="D1" s="61"/>
      <c r="E1" s="61"/>
      <c r="F1" s="61"/>
      <c r="G1" s="61"/>
      <c r="H1" s="6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2"/>
      <c r="B3" s="56"/>
      <c r="C3" s="57"/>
      <c r="D3" s="32"/>
      <c r="E3" s="32"/>
      <c r="F3" s="32"/>
      <c r="G3" s="33"/>
      <c r="H3" s="33"/>
    </row>
    <row r="4" spans="1:8" x14ac:dyDescent="0.25">
      <c r="A4" s="34"/>
      <c r="B4" s="35"/>
      <c r="C4" s="62"/>
      <c r="D4" s="62"/>
      <c r="E4" s="62"/>
      <c r="F4" s="62"/>
      <c r="G4" s="62"/>
      <c r="H4" s="63"/>
    </row>
    <row r="5" spans="1:8" x14ac:dyDescent="0.25">
      <c r="A5" s="32"/>
      <c r="B5" s="56"/>
      <c r="C5" s="57"/>
      <c r="D5" s="36"/>
      <c r="E5" s="36"/>
      <c r="F5" s="37"/>
      <c r="G5" s="38"/>
      <c r="H5" s="38"/>
    </row>
    <row r="6" spans="1:8" x14ac:dyDescent="0.25">
      <c r="A6" s="32"/>
      <c r="B6" s="56"/>
      <c r="C6" s="57"/>
      <c r="D6" s="36"/>
      <c r="E6" s="36"/>
      <c r="F6" s="37"/>
      <c r="G6" s="38"/>
      <c r="H6" s="38"/>
    </row>
    <row r="7" spans="1:8" x14ac:dyDescent="0.25">
      <c r="A7" s="32"/>
      <c r="B7" s="56"/>
      <c r="C7" s="57"/>
      <c r="D7" s="36"/>
      <c r="E7" s="36"/>
      <c r="F7" s="37"/>
      <c r="G7" s="38"/>
      <c r="H7" s="38"/>
    </row>
    <row r="8" spans="1:8" x14ac:dyDescent="0.25">
      <c r="A8" s="32"/>
      <c r="B8" s="56"/>
      <c r="C8" s="57"/>
      <c r="D8" s="36"/>
      <c r="E8" s="36"/>
      <c r="F8" s="37"/>
      <c r="G8" s="38"/>
      <c r="H8" s="38"/>
    </row>
    <row r="9" spans="1:8" x14ac:dyDescent="0.25">
      <c r="A9" s="32"/>
      <c r="B9" s="56"/>
      <c r="C9" s="57"/>
      <c r="D9" s="36"/>
      <c r="E9" s="36"/>
      <c r="F9" s="37"/>
      <c r="G9" s="38"/>
      <c r="H9" s="38"/>
    </row>
    <row r="10" spans="1:8" x14ac:dyDescent="0.25">
      <c r="A10" s="32"/>
      <c r="B10" s="56"/>
      <c r="C10" s="57"/>
      <c r="D10" s="36"/>
      <c r="E10" s="36"/>
      <c r="F10" s="37"/>
      <c r="G10" s="38"/>
      <c r="H10" s="38"/>
    </row>
    <row r="11" spans="1:8" x14ac:dyDescent="0.25">
      <c r="A11" s="32"/>
      <c r="B11" s="56"/>
      <c r="C11" s="57"/>
      <c r="D11" s="36"/>
      <c r="E11" s="36"/>
      <c r="F11" s="37"/>
      <c r="G11" s="38"/>
      <c r="H11" s="38"/>
    </row>
    <row r="12" spans="1:8" x14ac:dyDescent="0.25">
      <c r="A12" s="32"/>
      <c r="B12" s="56"/>
      <c r="C12" s="57"/>
      <c r="D12" s="36"/>
      <c r="E12" s="36"/>
      <c r="F12" s="37"/>
      <c r="G12" s="38"/>
      <c r="H12" s="38"/>
    </row>
    <row r="13" spans="1:8" x14ac:dyDescent="0.25">
      <c r="A13" s="32"/>
      <c r="B13" s="56"/>
      <c r="C13" s="57"/>
      <c r="D13" s="36"/>
      <c r="E13" s="36"/>
      <c r="F13" s="37"/>
      <c r="G13" s="38"/>
      <c r="H13" s="38"/>
    </row>
    <row r="14" spans="1:8" x14ac:dyDescent="0.25">
      <c r="A14" s="32"/>
      <c r="B14" s="56"/>
      <c r="C14" s="57"/>
      <c r="D14" s="36"/>
      <c r="E14" s="36"/>
      <c r="F14" s="37"/>
      <c r="G14" s="38"/>
      <c r="H14" s="38"/>
    </row>
    <row r="15" spans="1:8" x14ac:dyDescent="0.25">
      <c r="A15" s="32"/>
      <c r="B15" s="56"/>
      <c r="C15" s="57"/>
      <c r="D15" s="36"/>
      <c r="E15" s="36"/>
      <c r="F15" s="37"/>
      <c r="G15" s="38"/>
      <c r="H15" s="38"/>
    </row>
    <row r="16" spans="1:8" x14ac:dyDescent="0.25">
      <c r="A16" s="32"/>
      <c r="B16" s="56"/>
      <c r="C16" s="57"/>
      <c r="D16" s="36"/>
      <c r="E16" s="36"/>
      <c r="F16" s="37"/>
      <c r="G16" s="38"/>
      <c r="H16" s="38"/>
    </row>
    <row r="17" spans="1:8" x14ac:dyDescent="0.25">
      <c r="A17" s="58"/>
      <c r="B17" s="59"/>
      <c r="C17" s="60"/>
      <c r="D17" s="39"/>
      <c r="E17" s="39"/>
      <c r="F17" s="40"/>
      <c r="G17" s="38"/>
      <c r="H17" s="38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Батарейный, д. 7</vt:lpstr>
      <vt:lpstr>Работы 2020</vt:lpstr>
      <vt:lpstr>коррек</vt:lpstr>
      <vt:lpstr>Справка</vt:lpstr>
      <vt:lpstr>'Батарейный, д. 7'!Область_печати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2021-03-02T23:41:03Z</cp:lastPrinted>
  <dcterms:created xsi:type="dcterms:W3CDTF">2016-03-18T02:51:51Z</dcterms:created>
  <dcterms:modified xsi:type="dcterms:W3CDTF">2021-03-03T05:28:43Z</dcterms:modified>
</cp:coreProperties>
</file>