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Белорусская, д. 46" sheetId="1" r:id="rId1"/>
    <sheet name="Работы 2020" sheetId="2" r:id="rId2"/>
    <sheet name="Справка" sheetId="3" r:id="rId3"/>
  </sheets>
  <externalReferences>
    <externalReference r:id="rId4"/>
  </externalReferences>
  <definedNames>
    <definedName name="_xlnm._FilterDatabase" localSheetId="1" hidden="1">'Работы 2020'!$A$3:$E$71</definedName>
    <definedName name="_xlnm.Print_Area" localSheetId="0">'Белорусская, д. 46'!$A$1:$D$106</definedName>
  </definedNames>
  <calcPr calcId="145621"/>
</workbook>
</file>

<file path=xl/calcChain.xml><?xml version="1.0" encoding="utf-8"?>
<calcChain xmlns="http://schemas.openxmlformats.org/spreadsheetml/2006/main">
  <c r="G53" i="1" l="1"/>
  <c r="B99" i="1"/>
  <c r="B94" i="1" s="1"/>
  <c r="B27" i="1" l="1"/>
  <c r="B83" i="3"/>
  <c r="B79" i="3"/>
  <c r="B18" i="1" l="1"/>
  <c r="B54" i="1"/>
  <c r="B78" i="2"/>
  <c r="B92" i="1" l="1"/>
  <c r="B84" i="1"/>
  <c r="B7" i="1"/>
  <c r="B20" i="1"/>
  <c r="B101" i="1"/>
  <c r="B100" i="1" s="1"/>
  <c r="B9" i="1"/>
  <c r="B8" i="1" s="1"/>
  <c r="B10" i="1" l="1"/>
  <c r="B86" i="1"/>
  <c r="B89" i="1" l="1"/>
  <c r="B15" i="1"/>
  <c r="B12" i="1"/>
  <c r="B103" i="1" l="1"/>
  <c r="H103" i="1" l="1"/>
  <c r="B104" i="1"/>
  <c r="B105" i="1" s="1"/>
  <c r="B106" i="1" s="1"/>
</calcChain>
</file>

<file path=xl/sharedStrings.xml><?xml version="1.0" encoding="utf-8"?>
<sst xmlns="http://schemas.openxmlformats.org/spreadsheetml/2006/main" count="514" uniqueCount="134">
  <si>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</si>
  <si>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</si>
  <si>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</si>
  <si>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</si>
  <si>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</si>
  <si>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</si>
  <si>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</si>
  <si>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</si>
  <si>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</si>
  <si>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</si>
  <si>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</si>
  <si>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</si>
  <si>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</si>
  <si>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</si>
  <si>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</si>
  <si>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</si>
  <si>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</si>
  <si>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</si>
  <si>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</si>
  <si>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</si>
  <si>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</si>
  <si>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</si>
  <si>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</si>
  <si>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</si>
  <si>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</si>
  <si>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</si>
  <si>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</si>
  <si>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</si>
  <si>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</si>
  <si>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</si>
  <si>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осмотр подвала</t>
  </si>
  <si>
    <t>Ремонт шиферной кровли</t>
  </si>
  <si>
    <t>Адрес: ул. Белорусская, д. 46</t>
  </si>
  <si>
    <t>Старшие по дому</t>
  </si>
  <si>
    <t>Утепление вентпродухов изовером и монтажной пеной</t>
  </si>
  <si>
    <t>Кол-во</t>
  </si>
  <si>
    <t>Ед.изм</t>
  </si>
  <si>
    <t>Наименование работ</t>
  </si>
  <si>
    <t xml:space="preserve">По адресу БЕЛОРУССКАЯ ул. д.46                                         </t>
  </si>
  <si>
    <t>Доходы по дому:</t>
  </si>
  <si>
    <t>Расходы по снятию показаний с ИПУ по электроэнергии</t>
  </si>
  <si>
    <t>Выезд а/машины по заявке</t>
  </si>
  <si>
    <t>выезд</t>
  </si>
  <si>
    <t>Замена электрической лампы накаливания</t>
  </si>
  <si>
    <t>шт.</t>
  </si>
  <si>
    <t>Замена электропатрона с материалами при открытой арматуре</t>
  </si>
  <si>
    <t>Изготовление дверного блока (коробка+2 полотна)</t>
  </si>
  <si>
    <t>Исполнение заявок не связаных с ремонтом</t>
  </si>
  <si>
    <t>Навеска замка (крабовый)</t>
  </si>
  <si>
    <t>Освещение теплового узла</t>
  </si>
  <si>
    <t>узел</t>
  </si>
  <si>
    <t>1 дом</t>
  </si>
  <si>
    <t>Смена вентиля до 20 мм</t>
  </si>
  <si>
    <t>Смена труб ГВС и ХВС д.32</t>
  </si>
  <si>
    <t>Смена труб ХВС и ГВС д.20</t>
  </si>
  <si>
    <t>Установка деревянного блока ( коробка+ 2 полотна)</t>
  </si>
  <si>
    <t>1 соед.</t>
  </si>
  <si>
    <t>смена труб ХВС и ГВС д.20 ПП</t>
  </si>
  <si>
    <t>руб.</t>
  </si>
  <si>
    <t xml:space="preserve">Накопительная по работам за период c  01.01.2020 по  31.12.2020 г.                                                                                   </t>
  </si>
  <si>
    <t>Cуммa</t>
  </si>
  <si>
    <t>Восстановление козырька над входом в подъезд</t>
  </si>
  <si>
    <t>Вывод канализационного стояка с чердачного помещения на кровлю</t>
  </si>
  <si>
    <t>Вывоз ТКО 1,2 кв. 2020 г. К=0,6;0,8;0,85;0,9;1</t>
  </si>
  <si>
    <t>Гор. вода потр.при содер.общего имущ-ва  в МКД 3,4 кв.2020г. 1-5эт.К=0</t>
  </si>
  <si>
    <t>Гор.вода потр.при содер.общего имущ-ва в МКД 1,2 кв.2020г. 1-5 эт.К=0,</t>
  </si>
  <si>
    <t>Дезинсекция "ЗКДС"</t>
  </si>
  <si>
    <t>Замена сборок д.15 с устр-м сбросника на вод-х трубах с прим.сварочн.р</t>
  </si>
  <si>
    <t>Замена сборок д.20 с устр-м сбросника на водогаз-х трубах с прим.свар.</t>
  </si>
  <si>
    <t>Замена тамбурной перегородки</t>
  </si>
  <si>
    <t>Изготовление и установка деревянной лестницы H=1.6, L=0.7</t>
  </si>
  <si>
    <t>Масляная окраска с последующей теплоизоляцией (пенофол) теплового узла</t>
  </si>
  <si>
    <t>Монтаж освещения над под-м с точкой подк.от тамб-го осв.(свет.на движе</t>
  </si>
  <si>
    <t>1подъезд</t>
  </si>
  <si>
    <t>Монтаж освещения над под-м с точкой подкл.от тамб-го осв.(свет.настоль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</si>
  <si>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</si>
  <si>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</si>
  <si>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Осмотр подвала</t>
  </si>
  <si>
    <t>Отключение отопления</t>
  </si>
  <si>
    <t>Очистка канализационной сети</t>
  </si>
  <si>
    <t>Очистка подвала, Белорусская 46</t>
  </si>
  <si>
    <t>Очистка теплового узла</t>
  </si>
  <si>
    <t>т\у</t>
  </si>
  <si>
    <t>Покраска, изоляция труб отопления (Бел46)</t>
  </si>
  <si>
    <t>Почтовый ящик 4-х секционный</t>
  </si>
  <si>
    <t>Прокладка электрокабеля АВВГ 2*2,5 мм2</t>
  </si>
  <si>
    <t>Прочистка внутренней канализационной сети</t>
  </si>
  <si>
    <t>1м</t>
  </si>
  <si>
    <t>Ремонт и восстановление герметизации стыков</t>
  </si>
  <si>
    <t>10 м</t>
  </si>
  <si>
    <t>Сброс воздуха со стояков отопления с использованием а/м газель</t>
  </si>
  <si>
    <t>Смена почтовых ящиков с про-м нумерации № квартир(4-х секц.)без ст-ти</t>
  </si>
  <si>
    <t>Смена резьб (для всех диаметров) с применением газосварочных работ</t>
  </si>
  <si>
    <t>Смена стекл</t>
  </si>
  <si>
    <t>Смена технического люка (деревянного) на подвал</t>
  </si>
  <si>
    <t>Смена труб из водогазопроводных труб д.20 с производством сварочных ра</t>
  </si>
  <si>
    <t>Смена труб из водогазопроводных труб д.57 с производством сварочных ра</t>
  </si>
  <si>
    <t>Смена труб канализации д.100</t>
  </si>
  <si>
    <t>Смена трубы водогазопроводной д.76 со сварочными работами</t>
  </si>
  <si>
    <t>Содержание ДРС 1,2 кв. 2020 г. коэф. 0,8</t>
  </si>
  <si>
    <t>Содержание ДРС 3,4 кв. 2020 г. коэф.0,8;0,85;0,9;1</t>
  </si>
  <si>
    <t>Тех.обслуживание ГО К=0,6;0,8;0,85;0,9;1 (1,2 кв. 2020 г.)</t>
  </si>
  <si>
    <t>Тех.обслуживание ГО К=0,6;0,8;0,85;0,9;1 (3,4 кв. 2020 г.)</t>
  </si>
  <si>
    <t>Уборка МОП 1,2 кв. 2020 г. К=0,8</t>
  </si>
  <si>
    <t>Уборка МОП 3,4 кв. 2020 г. К=0,8</t>
  </si>
  <si>
    <t>Уборка придомовой территории 1,2 кв. 2020 г. К=0,8</t>
  </si>
  <si>
    <t>Уборка придомовой территории 3,4 кв. 2020 г. К=0,6;0,8</t>
  </si>
  <si>
    <t>Управление жилым фондом 1,2 кв. 2020г. К=0,6;0,8;0,85;0,9;1</t>
  </si>
  <si>
    <t>Управление жилым фондом 3,4 кв. 2020г. К=0,6;0,8;0,85;0,9;1</t>
  </si>
  <si>
    <t>Установка 3-х трубного регистра д.76, L=1,3</t>
  </si>
  <si>
    <t>Установка информационного стенда</t>
  </si>
  <si>
    <t>Установка светильников с датчиком на движение</t>
  </si>
  <si>
    <t>шт</t>
  </si>
  <si>
    <t>Устройство примыканий из оц-ой кровельной стали с выст-им элемен.вентш</t>
  </si>
  <si>
    <t>Устройство соединения эл.проводов с исп-ем СИЗ № 3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</si>
  <si>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</si>
  <si>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</si>
  <si>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</si>
  <si>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</si>
  <si>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сброс воздуха со стояков отопления</t>
  </si>
  <si>
    <t>смена труб ГВС  и ХВС д.20 ПП</t>
  </si>
  <si>
    <t>смена труб канализации д.100 мм.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</si>
  <si>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</si>
  <si>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</si>
  <si>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</si>
  <si>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</si>
  <si>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</si>
  <si>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Всего расходов по дому за 2020 г.</t>
  </si>
  <si>
    <t>Всего расходов по дому с НДС за 2020 г.</t>
  </si>
  <si>
    <t>Конечное сальдо по дому на 31.12.2020 г.</t>
  </si>
  <si>
    <t xml:space="preserve">Конечное сальдо с учетом дебиторской задолженности (переплаты) на 31.12.2020 г. </t>
  </si>
  <si>
    <t>Косметический ремонт подъезда</t>
  </si>
  <si>
    <t>дом</t>
  </si>
  <si>
    <t>Саженцы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</si>
</sst>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_-;\-* #,##0.00_-;_-* &quot;-&quot;??_-;_-@_-"/>
    <numFmt numFmtId="165" formatCode="_-* #&quot; &quot;##0.00_-;\-* #&quot; &quot;##0.00_-;_-* &quot;-&quot;??_-;_-@_-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2" borderId="6" applyNumberFormat="0" applyAlignment="0" applyProtection="0"/>
    <xf numFmtId="0" fontId="25" fillId="0" borderId="7" applyNumberFormat="0" applyFill="0" applyAlignment="0" applyProtection="0"/>
    <xf numFmtId="0" fontId="26" fillId="8" borderId="8" applyNumberFormat="0" applyAlignment="0" applyProtection="0"/>
    <xf numFmtId="0" fontId="27" fillId="0" borderId="0" applyNumberFormat="0" applyFill="0" applyBorder="0" applyAlignment="0" applyProtection="0"/>
    <xf numFmtId="0" fontId="7" fillId="9" borderId="9" applyNumberFormat="0" applyFont="0" applyAlignment="0" applyProtection="0"/>
    <xf numFmtId="0" fontId="28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29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9" fillId="33" borderId="0" applyNumberFormat="0" applyBorder="0" applyAlignment="0" applyProtection="0"/>
  </cellStyleXfs>
  <cellXfs count="58">
    <xf numFmtId="0" fontId="0" fillId="0" borderId="0" xfId="0"/>
    <xf numFmtId="0" fontId="2" fillId="0" borderId="0" xfId="0" applyFont="1" applyFill="1"/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43" fontId="2" fillId="0" borderId="0" xfId="3" applyFont="1" applyFill="1" applyAlignment="1">
      <alignment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center" vertical="center"/>
    </xf>
    <xf numFmtId="43" fontId="12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43" fontId="4" fillId="0" borderId="2" xfId="3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/>
    </xf>
    <xf numFmtId="0" fontId="14" fillId="0" borderId="2" xfId="1" applyFont="1" applyFill="1" applyBorder="1" applyAlignment="1">
      <alignment horizontal="left" vertical="center"/>
    </xf>
    <xf numFmtId="43" fontId="15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43" fontId="4" fillId="0" borderId="2" xfId="3" applyFont="1" applyFill="1" applyBorder="1" applyAlignment="1">
      <alignment horizontal="center" vertical="center" wrapText="1"/>
    </xf>
    <xf numFmtId="4" fontId="6" fillId="0" borderId="2" xfId="3" applyNumberFormat="1" applyFont="1" applyFill="1" applyBorder="1" applyAlignment="1">
      <alignment horizontal="right" vertical="center"/>
    </xf>
    <xf numFmtId="4" fontId="6" fillId="0" borderId="2" xfId="3" applyNumberFormat="1" applyFont="1" applyFill="1" applyBorder="1" applyAlignment="1">
      <alignment horizontal="right"/>
    </xf>
    <xf numFmtId="4" fontId="8" fillId="0" borderId="2" xfId="3" applyNumberFormat="1" applyFont="1" applyFill="1" applyBorder="1" applyAlignment="1">
      <alignment horizontal="right" vertical="center"/>
    </xf>
    <xf numFmtId="4" fontId="12" fillId="0" borderId="2" xfId="3" applyNumberFormat="1" applyFont="1" applyFill="1" applyBorder="1" applyAlignment="1">
      <alignment horizontal="right" vertical="center" wrapText="1"/>
    </xf>
    <xf numFmtId="4" fontId="14" fillId="0" borderId="2" xfId="3" applyNumberFormat="1" applyFont="1" applyFill="1" applyBorder="1" applyAlignment="1">
      <alignment horizontal="right" vertical="center" wrapText="1"/>
    </xf>
    <xf numFmtId="0" fontId="0" fillId="0" borderId="0" xfId="0"/>
    <xf numFmtId="0" fontId="6" fillId="0" borderId="2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49" fontId="0" fillId="0" borderId="11" xfId="0" applyNumberFormat="1" applyFill="1" applyBorder="1"/>
    <xf numFmtId="164" fontId="0" fillId="0" borderId="11" xfId="0" applyNumberFormat="1" applyFill="1" applyBorder="1"/>
    <xf numFmtId="164" fontId="13" fillId="0" borderId="11" xfId="0" applyNumberFormat="1" applyFont="1" applyFill="1" applyBorder="1"/>
    <xf numFmtId="49" fontId="0" fillId="3" borderId="11" xfId="0" applyNumberFormat="1" applyFill="1" applyBorder="1"/>
    <xf numFmtId="164" fontId="0" fillId="3" borderId="11" xfId="0" applyNumberFormat="1" applyFill="1" applyBorder="1"/>
    <xf numFmtId="0" fontId="0" fillId="3" borderId="0" xfId="0" applyFill="1"/>
    <xf numFmtId="49" fontId="0" fillId="34" borderId="11" xfId="0" applyNumberFormat="1" applyFill="1" applyBorder="1"/>
    <xf numFmtId="164" fontId="0" fillId="34" borderId="11" xfId="0" applyNumberFormat="1" applyFill="1" applyBorder="1"/>
    <xf numFmtId="0" fontId="0" fillId="34" borderId="0" xfId="0" applyFill="1"/>
    <xf numFmtId="165" fontId="0" fillId="0" borderId="11" xfId="0" applyNumberFormat="1" applyFill="1" applyBorder="1"/>
    <xf numFmtId="165" fontId="13" fillId="0" borderId="11" xfId="0" applyNumberFormat="1" applyFont="1" applyFill="1" applyBorder="1"/>
    <xf numFmtId="165" fontId="0" fillId="0" borderId="0" xfId="0" applyNumberFormat="1"/>
    <xf numFmtId="165" fontId="0" fillId="3" borderId="11" xfId="0" applyNumberFormat="1" applyFill="1" applyBorder="1"/>
    <xf numFmtId="165" fontId="0" fillId="34" borderId="11" xfId="0" applyNumberFormat="1" applyFill="1" applyBorder="1"/>
    <xf numFmtId="49" fontId="0" fillId="0" borderId="12" xfId="0" applyNumberFormat="1" applyFill="1" applyBorder="1"/>
    <xf numFmtId="164" fontId="0" fillId="0" borderId="12" xfId="0" applyNumberFormat="1" applyFill="1" applyBorder="1"/>
    <xf numFmtId="49" fontId="0" fillId="0" borderId="2" xfId="0" applyNumberFormat="1" applyFill="1" applyBorder="1"/>
    <xf numFmtId="164" fontId="0" fillId="0" borderId="2" xfId="0" applyNumberFormat="1" applyFill="1" applyBorder="1"/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2;&#1073;&#1086;&#1090;&#1099;%20202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ты 2020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06"/>
  <sheetViews>
    <sheetView tabSelected="1" workbookViewId="0">
      <pane ySplit="3" topLeftCell="A4" activePane="bottomLeft" state="frozen"/>
      <selection pane="bottomLeft" activeCell="B7" sqref="B7"/>
    </sheetView>
  </sheetViews>
  <sheetFormatPr defaultRowHeight="15" x14ac:dyDescent="0.25"/>
  <cols>
    <col min="1" max="1" width="72.85546875" style="5" customWidth="1"/>
    <col min="2" max="2" width="19" style="7" customWidth="1"/>
    <col min="3" max="3" width="12.140625" style="3" customWidth="1"/>
    <col min="4" max="4" width="14.28515625" style="2" customWidth="1"/>
    <col min="5" max="5" width="0" style="1" hidden="1" customWidth="1"/>
    <col min="6" max="7" width="9.140625" style="1"/>
    <col min="8" max="8" width="10" style="1" bestFit="1" customWidth="1"/>
    <col min="9" max="16384" width="9.140625" style="1"/>
  </cols>
  <sheetData>
    <row r="1" spans="1:4" s="6" customFormat="1" ht="44.25" customHeight="1" x14ac:dyDescent="0.25">
      <c r="A1" s="54" t="s">
        <v>7</v>
      </c>
      <c r="B1" s="54"/>
      <c r="C1" s="54"/>
      <c r="D1" s="54"/>
    </row>
    <row r="2" spans="1:4" s="8" customFormat="1" ht="15.75" x14ac:dyDescent="0.25">
      <c r="A2" s="26" t="s">
        <v>32</v>
      </c>
      <c r="B2" s="56" t="s">
        <v>122</v>
      </c>
      <c r="C2" s="56"/>
      <c r="D2" s="56"/>
    </row>
    <row r="3" spans="1:4" ht="57" x14ac:dyDescent="0.25">
      <c r="A3" s="9" t="s">
        <v>2</v>
      </c>
      <c r="B3" s="10" t="s">
        <v>29</v>
      </c>
      <c r="C3" s="11" t="s">
        <v>0</v>
      </c>
      <c r="D3" s="27" t="s">
        <v>1</v>
      </c>
    </row>
    <row r="4" spans="1:4" x14ac:dyDescent="0.25">
      <c r="A4" s="57" t="s">
        <v>39</v>
      </c>
      <c r="B4" s="57"/>
      <c r="C4" s="57"/>
      <c r="D4" s="57"/>
    </row>
    <row r="5" spans="1:4" x14ac:dyDescent="0.25">
      <c r="A5" s="13" t="s">
        <v>123</v>
      </c>
      <c r="B5" s="31">
        <v>1059024.1399999999</v>
      </c>
      <c r="C5" s="34" t="s">
        <v>58</v>
      </c>
      <c r="D5" s="12"/>
    </row>
    <row r="6" spans="1:4" x14ac:dyDescent="0.25">
      <c r="A6" s="13" t="s">
        <v>124</v>
      </c>
      <c r="B6" s="31">
        <v>1104119.31</v>
      </c>
      <c r="C6" s="34" t="s">
        <v>58</v>
      </c>
      <c r="D6" s="12"/>
    </row>
    <row r="7" spans="1:4" x14ac:dyDescent="0.25">
      <c r="A7" s="13" t="s">
        <v>125</v>
      </c>
      <c r="B7" s="31">
        <f>B6-B5</f>
        <v>45095.170000000158</v>
      </c>
      <c r="C7" s="34" t="s">
        <v>58</v>
      </c>
      <c r="D7" s="12"/>
    </row>
    <row r="8" spans="1:4" x14ac:dyDescent="0.25">
      <c r="A8" s="14" t="s">
        <v>8</v>
      </c>
      <c r="B8" s="31">
        <f>B9</f>
        <v>13543.68</v>
      </c>
      <c r="C8" s="34" t="s">
        <v>58</v>
      </c>
      <c r="D8" s="12"/>
    </row>
    <row r="9" spans="1:4" x14ac:dyDescent="0.25">
      <c r="A9" s="15" t="s">
        <v>9</v>
      </c>
      <c r="B9" s="32">
        <f>600*12+528.64*12</f>
        <v>13543.68</v>
      </c>
      <c r="C9" s="18" t="s">
        <v>58</v>
      </c>
      <c r="D9" s="16"/>
    </row>
    <row r="10" spans="1:4" x14ac:dyDescent="0.25">
      <c r="A10" s="17" t="s">
        <v>126</v>
      </c>
      <c r="B10" s="28">
        <f>B5+B8-B9</f>
        <v>1059024.1399999999</v>
      </c>
      <c r="C10" s="34" t="s">
        <v>58</v>
      </c>
      <c r="D10" s="19"/>
    </row>
    <row r="11" spans="1:4" x14ac:dyDescent="0.25">
      <c r="A11" s="55" t="s">
        <v>10</v>
      </c>
      <c r="B11" s="55"/>
      <c r="C11" s="55"/>
      <c r="D11" s="55"/>
    </row>
    <row r="12" spans="1:4" ht="15.75" thickBot="1" x14ac:dyDescent="0.3">
      <c r="A12" s="20" t="s">
        <v>11</v>
      </c>
      <c r="B12" s="28">
        <f>B13+B14</f>
        <v>187530.66</v>
      </c>
      <c r="C12" s="34" t="s">
        <v>58</v>
      </c>
      <c r="D12" s="19"/>
    </row>
    <row r="13" spans="1:4" s="33" customFormat="1" ht="15.75" thickBot="1" x14ac:dyDescent="0.3">
      <c r="A13" s="36" t="s">
        <v>107</v>
      </c>
      <c r="B13" s="37">
        <v>91790.1</v>
      </c>
      <c r="C13" s="36" t="s">
        <v>5</v>
      </c>
      <c r="D13" s="37">
        <v>23238</v>
      </c>
    </row>
    <row r="14" spans="1:4" s="33" customFormat="1" ht="15.75" thickBot="1" x14ac:dyDescent="0.3">
      <c r="A14" s="36" t="s">
        <v>108</v>
      </c>
      <c r="B14" s="37">
        <v>95740.56</v>
      </c>
      <c r="C14" s="36" t="s">
        <v>4</v>
      </c>
      <c r="D14" s="37">
        <v>23238</v>
      </c>
    </row>
    <row r="15" spans="1:4" ht="29.25" thickBot="1" x14ac:dyDescent="0.3">
      <c r="A15" s="20" t="s">
        <v>12</v>
      </c>
      <c r="B15" s="28">
        <f>B17+B16</f>
        <v>79039.76999999999</v>
      </c>
      <c r="C15" s="34" t="s">
        <v>58</v>
      </c>
      <c r="D15" s="19"/>
    </row>
    <row r="16" spans="1:4" s="33" customFormat="1" ht="15.75" thickBot="1" x14ac:dyDescent="0.3">
      <c r="A16" s="36" t="s">
        <v>103</v>
      </c>
      <c r="B16" s="37">
        <v>38571.1</v>
      </c>
      <c r="C16" s="36" t="s">
        <v>4</v>
      </c>
      <c r="D16" s="37">
        <v>23235.599999999999</v>
      </c>
    </row>
    <row r="17" spans="1:4" s="33" customFormat="1" ht="15.75" thickBot="1" x14ac:dyDescent="0.3">
      <c r="A17" s="36" t="s">
        <v>104</v>
      </c>
      <c r="B17" s="37">
        <v>40468.67</v>
      </c>
      <c r="C17" s="36" t="s">
        <v>4</v>
      </c>
      <c r="D17" s="37">
        <v>21299.3</v>
      </c>
    </row>
    <row r="18" spans="1:4" ht="15.75" thickBot="1" x14ac:dyDescent="0.3">
      <c r="A18" s="20" t="s">
        <v>13</v>
      </c>
      <c r="B18" s="28">
        <f>B19</f>
        <v>10864.56</v>
      </c>
      <c r="C18" s="34" t="s">
        <v>58</v>
      </c>
      <c r="D18" s="22"/>
    </row>
    <row r="19" spans="1:4" s="33" customFormat="1" ht="15.75" thickBot="1" x14ac:dyDescent="0.3">
      <c r="A19" s="36" t="s">
        <v>63</v>
      </c>
      <c r="B19" s="37">
        <v>10864.56</v>
      </c>
      <c r="C19" s="36" t="s">
        <v>14</v>
      </c>
      <c r="D19" s="37">
        <v>168</v>
      </c>
    </row>
    <row r="20" spans="1:4" ht="29.25" thickBot="1" x14ac:dyDescent="0.3">
      <c r="A20" s="20" t="s">
        <v>15</v>
      </c>
      <c r="B20" s="28">
        <f>SUM(B21:B26)</f>
        <v>26258.940000000002</v>
      </c>
      <c r="C20" s="34" t="s">
        <v>58</v>
      </c>
      <c r="D20" s="19"/>
    </row>
    <row r="21" spans="1:4" s="33" customFormat="1" ht="15.75" thickBot="1" x14ac:dyDescent="0.3">
      <c r="A21" s="36" t="s">
        <v>64</v>
      </c>
      <c r="B21" s="37">
        <v>2323.8000000000002</v>
      </c>
      <c r="C21" s="36" t="s">
        <v>4</v>
      </c>
      <c r="D21" s="37">
        <v>23238</v>
      </c>
    </row>
    <row r="22" spans="1:4" s="33" customFormat="1" ht="15.75" thickBot="1" x14ac:dyDescent="0.3">
      <c r="A22" s="36" t="s">
        <v>65</v>
      </c>
      <c r="B22" s="37">
        <v>2091.42</v>
      </c>
      <c r="C22" s="36" t="s">
        <v>4</v>
      </c>
      <c r="D22" s="37">
        <v>23238</v>
      </c>
    </row>
    <row r="23" spans="1:4" s="33" customFormat="1" ht="15.75" thickBot="1" x14ac:dyDescent="0.3">
      <c r="A23" s="36" t="s">
        <v>115</v>
      </c>
      <c r="B23" s="37">
        <v>2091.42</v>
      </c>
      <c r="C23" s="36" t="s">
        <v>4</v>
      </c>
      <c r="D23" s="37">
        <v>23238</v>
      </c>
    </row>
    <row r="24" spans="1:4" s="33" customFormat="1" ht="15.75" thickBot="1" x14ac:dyDescent="0.3">
      <c r="A24" s="36" t="s">
        <v>116</v>
      </c>
      <c r="B24" s="37">
        <v>2091.42</v>
      </c>
      <c r="C24" s="36" t="s">
        <v>4</v>
      </c>
      <c r="D24" s="37">
        <v>23238</v>
      </c>
    </row>
    <row r="25" spans="1:4" s="33" customFormat="1" ht="15.75" thickBot="1" x14ac:dyDescent="0.3">
      <c r="A25" s="36" t="s">
        <v>117</v>
      </c>
      <c r="B25" s="37">
        <v>8830.44</v>
      </c>
      <c r="C25" s="36" t="s">
        <v>4</v>
      </c>
      <c r="D25" s="37">
        <v>23238</v>
      </c>
    </row>
    <row r="26" spans="1:4" s="33" customFormat="1" ht="15.75" thickBot="1" x14ac:dyDescent="0.3">
      <c r="A26" s="36" t="s">
        <v>118</v>
      </c>
      <c r="B26" s="37">
        <v>8830.44</v>
      </c>
      <c r="C26" s="36" t="s">
        <v>4</v>
      </c>
      <c r="D26" s="37">
        <v>23238</v>
      </c>
    </row>
    <row r="27" spans="1:4" ht="43.5" thickBot="1" x14ac:dyDescent="0.3">
      <c r="A27" s="20" t="s">
        <v>16</v>
      </c>
      <c r="B27" s="29">
        <f>SUM(B28:B53)</f>
        <v>426187.87</v>
      </c>
      <c r="C27" s="34" t="s">
        <v>58</v>
      </c>
      <c r="D27" s="23"/>
    </row>
    <row r="28" spans="1:4" s="33" customFormat="1" ht="15.75" thickBot="1" x14ac:dyDescent="0.3">
      <c r="A28" s="36" t="s">
        <v>69</v>
      </c>
      <c r="B28" s="37">
        <v>6157.24</v>
      </c>
      <c r="C28" s="36" t="s">
        <v>44</v>
      </c>
      <c r="D28" s="37">
        <v>1</v>
      </c>
    </row>
    <row r="29" spans="1:4" s="33" customFormat="1" ht="15.75" thickBot="1" x14ac:dyDescent="0.3">
      <c r="A29" s="36" t="s">
        <v>43</v>
      </c>
      <c r="B29" s="37">
        <v>714.6</v>
      </c>
      <c r="C29" s="36" t="s">
        <v>44</v>
      </c>
      <c r="D29" s="37">
        <v>9</v>
      </c>
    </row>
    <row r="30" spans="1:4" s="33" customFormat="1" ht="15.75" thickBot="1" x14ac:dyDescent="0.3">
      <c r="A30" s="36" t="s">
        <v>45</v>
      </c>
      <c r="B30" s="37">
        <v>230.61</v>
      </c>
      <c r="C30" s="36" t="s">
        <v>44</v>
      </c>
      <c r="D30" s="37">
        <v>1</v>
      </c>
    </row>
    <row r="31" spans="1:4" s="33" customFormat="1" ht="15.75" thickBot="1" x14ac:dyDescent="0.3">
      <c r="A31" s="36" t="s">
        <v>46</v>
      </c>
      <c r="B31" s="37">
        <v>11733.44</v>
      </c>
      <c r="C31" s="36" t="s">
        <v>4</v>
      </c>
      <c r="D31" s="37">
        <v>3.09</v>
      </c>
    </row>
    <row r="32" spans="1:4" s="33" customFormat="1" ht="15.75" thickBot="1" x14ac:dyDescent="0.3">
      <c r="A32" s="36" t="s">
        <v>70</v>
      </c>
      <c r="B32" s="37">
        <v>1745.06</v>
      </c>
      <c r="C32" s="36" t="s">
        <v>44</v>
      </c>
      <c r="D32" s="37">
        <v>1</v>
      </c>
    </row>
    <row r="33" spans="1:4" s="33" customFormat="1" ht="15.75" thickBot="1" x14ac:dyDescent="0.3">
      <c r="A33" s="36" t="s">
        <v>47</v>
      </c>
      <c r="B33" s="37">
        <v>697.08</v>
      </c>
      <c r="C33" s="36" t="s">
        <v>44</v>
      </c>
      <c r="D33" s="37">
        <v>3</v>
      </c>
    </row>
    <row r="34" spans="1:4" s="33" customFormat="1" ht="15.75" thickBot="1" x14ac:dyDescent="0.3">
      <c r="A34" s="36" t="s">
        <v>71</v>
      </c>
      <c r="B34" s="37">
        <v>12295.08</v>
      </c>
      <c r="C34" s="36" t="s">
        <v>50</v>
      </c>
      <c r="D34" s="37">
        <v>1</v>
      </c>
    </row>
    <row r="35" spans="1:4" s="33" customFormat="1" ht="15.75" thickBot="1" x14ac:dyDescent="0.3">
      <c r="A35" s="36" t="s">
        <v>72</v>
      </c>
      <c r="B35" s="37">
        <v>1774.21</v>
      </c>
      <c r="C35" s="36" t="s">
        <v>73</v>
      </c>
      <c r="D35" s="37">
        <v>1</v>
      </c>
    </row>
    <row r="36" spans="1:4" s="33" customFormat="1" ht="15.75" thickBot="1" x14ac:dyDescent="0.3">
      <c r="A36" s="36" t="s">
        <v>74</v>
      </c>
      <c r="B36" s="37">
        <v>1740.58</v>
      </c>
      <c r="C36" s="36" t="s">
        <v>73</v>
      </c>
      <c r="D36" s="37">
        <v>1</v>
      </c>
    </row>
    <row r="37" spans="1:4" s="33" customFormat="1" ht="15.75" thickBot="1" x14ac:dyDescent="0.3">
      <c r="A37" s="36" t="s">
        <v>48</v>
      </c>
      <c r="B37" s="37">
        <v>666.76</v>
      </c>
      <c r="C37" s="36" t="s">
        <v>44</v>
      </c>
      <c r="D37" s="37">
        <v>2</v>
      </c>
    </row>
    <row r="38" spans="1:4" s="33" customFormat="1" ht="15.75" thickBot="1" x14ac:dyDescent="0.3">
      <c r="A38" s="36" t="s">
        <v>83</v>
      </c>
      <c r="B38" s="37">
        <v>61728</v>
      </c>
      <c r="C38" s="36" t="s">
        <v>51</v>
      </c>
      <c r="D38" s="37">
        <v>1</v>
      </c>
    </row>
    <row r="39" spans="1:4" s="33" customFormat="1" ht="15.75" thickBot="1" x14ac:dyDescent="0.3">
      <c r="A39" s="36" t="s">
        <v>84</v>
      </c>
      <c r="B39" s="37">
        <v>3966.1</v>
      </c>
      <c r="C39" s="36" t="s">
        <v>44</v>
      </c>
      <c r="D39" s="37">
        <v>5</v>
      </c>
    </row>
    <row r="40" spans="1:4" s="33" customFormat="1" ht="15.75" thickBot="1" x14ac:dyDescent="0.3">
      <c r="A40" s="36" t="s">
        <v>85</v>
      </c>
      <c r="B40" s="37">
        <v>327.23</v>
      </c>
      <c r="C40" s="36" t="s">
        <v>5</v>
      </c>
      <c r="D40" s="37">
        <v>1.5</v>
      </c>
    </row>
    <row r="41" spans="1:4" s="33" customFormat="1" ht="15.75" thickBot="1" x14ac:dyDescent="0.3">
      <c r="A41" s="36" t="s">
        <v>88</v>
      </c>
      <c r="B41" s="37">
        <v>13356.2</v>
      </c>
      <c r="C41" s="36" t="s">
        <v>89</v>
      </c>
      <c r="D41" s="37">
        <v>2.2000000000000002</v>
      </c>
    </row>
    <row r="42" spans="1:4" s="33" customFormat="1" ht="15.75" thickBot="1" x14ac:dyDescent="0.3">
      <c r="A42" s="36" t="s">
        <v>31</v>
      </c>
      <c r="B42" s="37">
        <v>4783.1000000000004</v>
      </c>
      <c r="C42" s="36" t="s">
        <v>4</v>
      </c>
      <c r="D42" s="37">
        <v>38.4</v>
      </c>
    </row>
    <row r="43" spans="1:4" s="33" customFormat="1" ht="15.75" thickBot="1" x14ac:dyDescent="0.3">
      <c r="A43" s="36" t="s">
        <v>55</v>
      </c>
      <c r="B43" s="37">
        <v>2201.42</v>
      </c>
      <c r="C43" s="36" t="s">
        <v>44</v>
      </c>
      <c r="D43" s="37">
        <v>1</v>
      </c>
    </row>
    <row r="44" spans="1:4" s="33" customFormat="1" ht="15.75" thickBot="1" x14ac:dyDescent="0.3">
      <c r="A44" s="36" t="s">
        <v>110</v>
      </c>
      <c r="B44" s="37">
        <v>500.18</v>
      </c>
      <c r="C44" s="36" t="s">
        <v>44</v>
      </c>
      <c r="D44" s="37">
        <v>2</v>
      </c>
    </row>
    <row r="45" spans="1:4" s="33" customFormat="1" ht="15.75" thickBot="1" x14ac:dyDescent="0.3">
      <c r="A45" s="36" t="s">
        <v>111</v>
      </c>
      <c r="B45" s="37">
        <v>1032.8499999999999</v>
      </c>
      <c r="C45" s="36" t="s">
        <v>112</v>
      </c>
      <c r="D45" s="37">
        <v>1</v>
      </c>
    </row>
    <row r="46" spans="1:4" s="33" customFormat="1" ht="15.75" thickBot="1" x14ac:dyDescent="0.3">
      <c r="A46" s="36" t="s">
        <v>113</v>
      </c>
      <c r="B46" s="37">
        <v>631.74</v>
      </c>
      <c r="C46" s="36" t="s">
        <v>4</v>
      </c>
      <c r="D46" s="37">
        <v>1.5</v>
      </c>
    </row>
    <row r="47" spans="1:4" s="33" customFormat="1" ht="15.75" thickBot="1" x14ac:dyDescent="0.3">
      <c r="A47" s="36" t="s">
        <v>114</v>
      </c>
      <c r="B47" s="37">
        <v>105.18</v>
      </c>
      <c r="C47" s="36" t="s">
        <v>56</v>
      </c>
      <c r="D47" s="37">
        <v>2</v>
      </c>
    </row>
    <row r="48" spans="1:4" s="33" customFormat="1" ht="15.75" thickBot="1" x14ac:dyDescent="0.3">
      <c r="A48" s="36" t="s">
        <v>61</v>
      </c>
      <c r="B48" s="37">
        <v>4154.41</v>
      </c>
      <c r="C48" s="36" t="s">
        <v>44</v>
      </c>
      <c r="D48" s="37">
        <v>1</v>
      </c>
    </row>
    <row r="49" spans="1:7" s="33" customFormat="1" ht="15.75" thickBot="1" x14ac:dyDescent="0.3">
      <c r="A49" s="36" t="s">
        <v>49</v>
      </c>
      <c r="B49" s="37">
        <v>1901.02</v>
      </c>
      <c r="C49" s="36" t="s">
        <v>50</v>
      </c>
      <c r="D49" s="37">
        <v>1</v>
      </c>
    </row>
    <row r="50" spans="1:7" s="33" customFormat="1" ht="15.75" thickBot="1" x14ac:dyDescent="0.3">
      <c r="A50" s="36" t="s">
        <v>91</v>
      </c>
      <c r="B50" s="37">
        <v>2220.4</v>
      </c>
      <c r="C50" s="36" t="s">
        <v>44</v>
      </c>
      <c r="D50" s="37">
        <v>5</v>
      </c>
    </row>
    <row r="51" spans="1:7" s="33" customFormat="1" ht="15.75" thickBot="1" x14ac:dyDescent="0.3">
      <c r="A51" s="36" t="s">
        <v>93</v>
      </c>
      <c r="B51" s="37">
        <v>1674.97</v>
      </c>
      <c r="C51" s="36" t="s">
        <v>4</v>
      </c>
      <c r="D51" s="37">
        <v>2.25</v>
      </c>
    </row>
    <row r="52" spans="1:7" s="33" customFormat="1" ht="15.75" thickBot="1" x14ac:dyDescent="0.3">
      <c r="A52" s="36" t="s">
        <v>94</v>
      </c>
      <c r="B52" s="37">
        <v>2426.41</v>
      </c>
      <c r="C52" s="36" t="s">
        <v>4</v>
      </c>
      <c r="D52" s="37">
        <v>1</v>
      </c>
    </row>
    <row r="53" spans="1:7" s="44" customFormat="1" ht="15.75" thickBot="1" x14ac:dyDescent="0.3">
      <c r="A53" s="42" t="s">
        <v>131</v>
      </c>
      <c r="B53" s="49">
        <v>287424</v>
      </c>
      <c r="C53" s="42" t="s">
        <v>132</v>
      </c>
      <c r="D53" s="49">
        <v>1</v>
      </c>
      <c r="G53" s="44">
        <f>344909/1.2</f>
        <v>287424.16666666669</v>
      </c>
    </row>
    <row r="54" spans="1:7" ht="43.5" thickBot="1" x14ac:dyDescent="0.3">
      <c r="A54" s="20" t="s">
        <v>17</v>
      </c>
      <c r="B54" s="28">
        <f>SUM(B55:B80)</f>
        <v>201678.18999999997</v>
      </c>
      <c r="C54" s="34" t="s">
        <v>58</v>
      </c>
      <c r="D54" s="19"/>
      <c r="E54" s="4" t="s">
        <v>3</v>
      </c>
    </row>
    <row r="55" spans="1:7" s="33" customFormat="1" ht="15.75" thickBot="1" x14ac:dyDescent="0.3">
      <c r="A55" s="36" t="s">
        <v>18</v>
      </c>
      <c r="B55" s="37">
        <v>809.36</v>
      </c>
      <c r="C55" s="36" t="s">
        <v>19</v>
      </c>
      <c r="D55" s="37">
        <v>1</v>
      </c>
    </row>
    <row r="56" spans="1:7" s="33" customFormat="1" ht="15.75" thickBot="1" x14ac:dyDescent="0.3">
      <c r="A56" s="36" t="s">
        <v>67</v>
      </c>
      <c r="B56" s="37">
        <v>4435.8</v>
      </c>
      <c r="C56" s="36" t="s">
        <v>44</v>
      </c>
      <c r="D56" s="37">
        <v>6</v>
      </c>
    </row>
    <row r="57" spans="1:7" s="33" customFormat="1" ht="15.75" thickBot="1" x14ac:dyDescent="0.3">
      <c r="A57" s="36" t="s">
        <v>68</v>
      </c>
      <c r="B57" s="37">
        <v>6652.66</v>
      </c>
      <c r="C57" s="36" t="s">
        <v>44</v>
      </c>
      <c r="D57" s="37">
        <v>7</v>
      </c>
    </row>
    <row r="58" spans="1:7" s="33" customFormat="1" ht="15.75" thickBot="1" x14ac:dyDescent="0.3">
      <c r="A58" s="36" t="s">
        <v>90</v>
      </c>
      <c r="B58" s="37">
        <v>694.5</v>
      </c>
      <c r="C58" s="36" t="s">
        <v>19</v>
      </c>
      <c r="D58" s="37">
        <v>1</v>
      </c>
    </row>
    <row r="59" spans="1:7" s="33" customFormat="1" ht="15.75" thickBot="1" x14ac:dyDescent="0.3">
      <c r="A59" s="36" t="s">
        <v>52</v>
      </c>
      <c r="B59" s="37">
        <v>9149.85</v>
      </c>
      <c r="C59" s="36" t="s">
        <v>44</v>
      </c>
      <c r="D59" s="37">
        <v>15</v>
      </c>
    </row>
    <row r="60" spans="1:7" s="33" customFormat="1" ht="15.75" thickBot="1" x14ac:dyDescent="0.3">
      <c r="A60" s="36" t="s">
        <v>92</v>
      </c>
      <c r="B60" s="37">
        <v>40062.230000000003</v>
      </c>
      <c r="C60" s="36" t="s">
        <v>44</v>
      </c>
      <c r="D60" s="37">
        <v>31</v>
      </c>
    </row>
    <row r="61" spans="1:7" s="33" customFormat="1" ht="15.75" thickBot="1" x14ac:dyDescent="0.3">
      <c r="A61" s="36" t="s">
        <v>53</v>
      </c>
      <c r="B61" s="37">
        <v>6016</v>
      </c>
      <c r="C61" s="36" t="s">
        <v>5</v>
      </c>
      <c r="D61" s="37">
        <v>4</v>
      </c>
    </row>
    <row r="62" spans="1:7" s="33" customFormat="1" ht="15.75" thickBot="1" x14ac:dyDescent="0.3">
      <c r="A62" s="36" t="s">
        <v>54</v>
      </c>
      <c r="B62" s="37">
        <v>2082</v>
      </c>
      <c r="C62" s="36" t="s">
        <v>5</v>
      </c>
      <c r="D62" s="37">
        <v>1.2</v>
      </c>
    </row>
    <row r="63" spans="1:7" s="33" customFormat="1" ht="15.75" thickBot="1" x14ac:dyDescent="0.3">
      <c r="A63" s="36" t="s">
        <v>95</v>
      </c>
      <c r="B63" s="37">
        <v>46113.21</v>
      </c>
      <c r="C63" s="36" t="s">
        <v>44</v>
      </c>
      <c r="D63" s="37">
        <v>49.5</v>
      </c>
    </row>
    <row r="64" spans="1:7" s="33" customFormat="1" ht="15.75" thickBot="1" x14ac:dyDescent="0.3">
      <c r="A64" s="36" t="s">
        <v>96</v>
      </c>
      <c r="B64" s="37">
        <v>5072.1000000000004</v>
      </c>
      <c r="C64" s="36" t="s">
        <v>5</v>
      </c>
      <c r="D64" s="37">
        <v>5.3</v>
      </c>
    </row>
    <row r="65" spans="1:4" s="33" customFormat="1" ht="15.75" thickBot="1" x14ac:dyDescent="0.3">
      <c r="A65" s="36" t="s">
        <v>97</v>
      </c>
      <c r="B65" s="37">
        <v>2192</v>
      </c>
      <c r="C65" s="36" t="s">
        <v>5</v>
      </c>
      <c r="D65" s="37">
        <v>2</v>
      </c>
    </row>
    <row r="66" spans="1:4" s="33" customFormat="1" ht="15.75" thickBot="1" x14ac:dyDescent="0.3">
      <c r="A66" s="36" t="s">
        <v>98</v>
      </c>
      <c r="B66" s="37">
        <v>8589</v>
      </c>
      <c r="C66" s="36" t="s">
        <v>5</v>
      </c>
      <c r="D66" s="37">
        <v>7</v>
      </c>
    </row>
    <row r="67" spans="1:4" s="33" customFormat="1" ht="15.75" thickBot="1" x14ac:dyDescent="0.3">
      <c r="A67" s="36" t="s">
        <v>77</v>
      </c>
      <c r="B67" s="37">
        <v>1144.29</v>
      </c>
      <c r="C67" s="36" t="s">
        <v>51</v>
      </c>
      <c r="D67" s="37">
        <v>3</v>
      </c>
    </row>
    <row r="68" spans="1:4" s="33" customFormat="1" ht="15.75" thickBot="1" x14ac:dyDescent="0.3">
      <c r="A68" s="36" t="s">
        <v>78</v>
      </c>
      <c r="B68" s="37">
        <v>1117.43</v>
      </c>
      <c r="C68" s="36" t="s">
        <v>44</v>
      </c>
      <c r="D68" s="37">
        <v>1</v>
      </c>
    </row>
    <row r="69" spans="1:4" s="33" customFormat="1" ht="15.75" thickBot="1" x14ac:dyDescent="0.3">
      <c r="A69" s="36" t="s">
        <v>79</v>
      </c>
      <c r="B69" s="37">
        <v>278.72000000000003</v>
      </c>
      <c r="C69" s="36" t="s">
        <v>5</v>
      </c>
      <c r="D69" s="37">
        <v>2</v>
      </c>
    </row>
    <row r="70" spans="1:4" s="33" customFormat="1" ht="15.75" thickBot="1" x14ac:dyDescent="0.3">
      <c r="A70" s="36" t="s">
        <v>80</v>
      </c>
      <c r="B70" s="37">
        <v>16249.91</v>
      </c>
      <c r="C70" s="36" t="s">
        <v>4</v>
      </c>
      <c r="D70" s="37">
        <v>1</v>
      </c>
    </row>
    <row r="71" spans="1:4" s="33" customFormat="1" ht="15.75" thickBot="1" x14ac:dyDescent="0.3">
      <c r="A71" s="36" t="s">
        <v>81</v>
      </c>
      <c r="B71" s="37">
        <v>2300.84</v>
      </c>
      <c r="C71" s="36" t="s">
        <v>82</v>
      </c>
      <c r="D71" s="37">
        <v>1</v>
      </c>
    </row>
    <row r="72" spans="1:4" s="33" customFormat="1" ht="15.75" thickBot="1" x14ac:dyDescent="0.3">
      <c r="A72" s="36" t="s">
        <v>62</v>
      </c>
      <c r="B72" s="37">
        <v>1306.57</v>
      </c>
      <c r="C72" s="36" t="s">
        <v>19</v>
      </c>
      <c r="D72" s="37">
        <v>1</v>
      </c>
    </row>
    <row r="73" spans="1:4" s="33" customFormat="1" ht="15.75" thickBot="1" x14ac:dyDescent="0.3">
      <c r="A73" s="36" t="s">
        <v>41</v>
      </c>
      <c r="B73" s="37">
        <v>9074.4</v>
      </c>
      <c r="C73" s="36" t="s">
        <v>42</v>
      </c>
      <c r="D73" s="37">
        <v>16</v>
      </c>
    </row>
    <row r="74" spans="1:4" s="44" customFormat="1" ht="15.75" thickBot="1" x14ac:dyDescent="0.3">
      <c r="A74" s="42" t="s">
        <v>30</v>
      </c>
      <c r="B74" s="43">
        <v>381.43</v>
      </c>
      <c r="C74" s="42" t="s">
        <v>51</v>
      </c>
      <c r="D74" s="43">
        <v>1</v>
      </c>
    </row>
    <row r="75" spans="1:4" s="33" customFormat="1" ht="15.75" thickBot="1" x14ac:dyDescent="0.3">
      <c r="A75" s="36" t="s">
        <v>119</v>
      </c>
      <c r="B75" s="37">
        <v>4350.71</v>
      </c>
      <c r="C75" s="36" t="s">
        <v>19</v>
      </c>
      <c r="D75" s="37">
        <v>7</v>
      </c>
    </row>
    <row r="76" spans="1:4" s="33" customFormat="1" ht="15.75" thickBot="1" x14ac:dyDescent="0.3">
      <c r="A76" s="36" t="s">
        <v>120</v>
      </c>
      <c r="B76" s="37">
        <v>330</v>
      </c>
      <c r="C76" s="36" t="s">
        <v>5</v>
      </c>
      <c r="D76" s="37">
        <v>0.2</v>
      </c>
    </row>
    <row r="77" spans="1:4" s="33" customFormat="1" ht="15.75" thickBot="1" x14ac:dyDescent="0.3">
      <c r="A77" s="36" t="s">
        <v>57</v>
      </c>
      <c r="B77" s="37">
        <v>1735</v>
      </c>
      <c r="C77" s="36" t="s">
        <v>5</v>
      </c>
      <c r="D77" s="37">
        <v>1</v>
      </c>
    </row>
    <row r="78" spans="1:4" s="33" customFormat="1" ht="15.75" thickBot="1" x14ac:dyDescent="0.3">
      <c r="A78" s="36" t="s">
        <v>121</v>
      </c>
      <c r="B78" s="37">
        <v>1096</v>
      </c>
      <c r="C78" s="36" t="s">
        <v>5</v>
      </c>
      <c r="D78" s="37">
        <v>1</v>
      </c>
    </row>
    <row r="79" spans="1:4" s="33" customFormat="1" ht="15.75" thickBot="1" x14ac:dyDescent="0.3">
      <c r="A79" s="36" t="s">
        <v>86</v>
      </c>
      <c r="B79" s="37">
        <v>1962</v>
      </c>
      <c r="C79" s="36" t="s">
        <v>87</v>
      </c>
      <c r="D79" s="37">
        <v>12</v>
      </c>
    </row>
    <row r="80" spans="1:4" s="33" customFormat="1" ht="15.75" thickBot="1" x14ac:dyDescent="0.3">
      <c r="A80" s="36" t="s">
        <v>109</v>
      </c>
      <c r="B80" s="37">
        <v>28482.18</v>
      </c>
      <c r="C80" s="36" t="s">
        <v>44</v>
      </c>
      <c r="D80" s="37">
        <v>6</v>
      </c>
    </row>
    <row r="81" spans="1:4" ht="28.5" x14ac:dyDescent="0.25">
      <c r="A81" s="20" t="s">
        <v>20</v>
      </c>
      <c r="B81" s="28">
        <v>0</v>
      </c>
      <c r="C81" s="34" t="s">
        <v>58</v>
      </c>
      <c r="D81" s="19"/>
    </row>
    <row r="82" spans="1:4" ht="28.5" x14ac:dyDescent="0.25">
      <c r="A82" s="20" t="s">
        <v>21</v>
      </c>
      <c r="B82" s="28">
        <v>0</v>
      </c>
      <c r="C82" s="34" t="s">
        <v>58</v>
      </c>
      <c r="D82" s="19"/>
    </row>
    <row r="83" spans="1:4" x14ac:dyDescent="0.25">
      <c r="A83" s="20" t="s">
        <v>22</v>
      </c>
      <c r="B83" s="28">
        <v>0</v>
      </c>
      <c r="C83" s="34" t="s">
        <v>58</v>
      </c>
      <c r="D83" s="19"/>
    </row>
    <row r="84" spans="1:4" ht="29.25" thickBot="1" x14ac:dyDescent="0.3">
      <c r="A84" s="20" t="s">
        <v>23</v>
      </c>
      <c r="B84" s="28">
        <f>SUM(B85:B85)</f>
        <v>2599.2800000000002</v>
      </c>
      <c r="C84" s="34" t="s">
        <v>58</v>
      </c>
      <c r="D84" s="19"/>
    </row>
    <row r="85" spans="1:4" s="33" customFormat="1" ht="15.75" thickBot="1" x14ac:dyDescent="0.3">
      <c r="A85" s="36" t="s">
        <v>34</v>
      </c>
      <c r="B85" s="37">
        <v>2599.2800000000002</v>
      </c>
      <c r="C85" s="36" t="s">
        <v>44</v>
      </c>
      <c r="D85" s="37">
        <v>8</v>
      </c>
    </row>
    <row r="86" spans="1:4" ht="29.25" thickBot="1" x14ac:dyDescent="0.3">
      <c r="A86" s="20" t="s">
        <v>24</v>
      </c>
      <c r="B86" s="28">
        <f>B88+B87</f>
        <v>11154.24</v>
      </c>
      <c r="C86" s="34" t="s">
        <v>58</v>
      </c>
      <c r="D86" s="19"/>
    </row>
    <row r="87" spans="1:4" s="33" customFormat="1" ht="15.75" thickBot="1" x14ac:dyDescent="0.3">
      <c r="A87" s="36" t="s">
        <v>101</v>
      </c>
      <c r="B87" s="37">
        <v>5344.74</v>
      </c>
      <c r="C87" s="36" t="s">
        <v>4</v>
      </c>
      <c r="D87" s="37">
        <v>23238</v>
      </c>
    </row>
    <row r="88" spans="1:4" s="33" customFormat="1" ht="15.75" thickBot="1" x14ac:dyDescent="0.3">
      <c r="A88" s="36" t="s">
        <v>102</v>
      </c>
      <c r="B88" s="37">
        <v>5809.5</v>
      </c>
      <c r="C88" s="36" t="s">
        <v>4</v>
      </c>
      <c r="D88" s="37">
        <v>23238</v>
      </c>
    </row>
    <row r="89" spans="1:4" ht="29.25" thickBot="1" x14ac:dyDescent="0.3">
      <c r="A89" s="20" t="s">
        <v>25</v>
      </c>
      <c r="B89" s="28">
        <f>B90+B91</f>
        <v>43222.68</v>
      </c>
      <c r="C89" s="34" t="s">
        <v>58</v>
      </c>
      <c r="D89" s="19"/>
    </row>
    <row r="90" spans="1:4" s="33" customFormat="1" ht="15.75" thickBot="1" x14ac:dyDescent="0.3">
      <c r="A90" s="36" t="s">
        <v>99</v>
      </c>
      <c r="B90" s="37">
        <v>20914.2</v>
      </c>
      <c r="C90" s="36" t="s">
        <v>5</v>
      </c>
      <c r="D90" s="37">
        <v>23238</v>
      </c>
    </row>
    <row r="91" spans="1:4" s="33" customFormat="1" ht="15.75" thickBot="1" x14ac:dyDescent="0.3">
      <c r="A91" s="36" t="s">
        <v>100</v>
      </c>
      <c r="B91" s="37">
        <v>22308.48</v>
      </c>
      <c r="C91" s="36" t="s">
        <v>4</v>
      </c>
      <c r="D91" s="37">
        <v>23238</v>
      </c>
    </row>
    <row r="92" spans="1:4" ht="29.25" thickBot="1" x14ac:dyDescent="0.3">
      <c r="A92" s="20" t="s">
        <v>26</v>
      </c>
      <c r="B92" s="28">
        <f>SUM(B93:B93)</f>
        <v>2785.74</v>
      </c>
      <c r="C92" s="34" t="s">
        <v>58</v>
      </c>
      <c r="D92" s="19"/>
    </row>
    <row r="93" spans="1:4" s="33" customFormat="1" ht="15.75" thickBot="1" x14ac:dyDescent="0.3">
      <c r="A93" s="36" t="s">
        <v>66</v>
      </c>
      <c r="B93" s="37">
        <v>2785.74</v>
      </c>
      <c r="C93" s="36" t="s">
        <v>4</v>
      </c>
      <c r="D93" s="37">
        <v>957.3</v>
      </c>
    </row>
    <row r="94" spans="1:4" ht="57.75" thickBot="1" x14ac:dyDescent="0.3">
      <c r="A94" s="20" t="s">
        <v>27</v>
      </c>
      <c r="B94" s="28">
        <f>SUM(B95:B99)</f>
        <v>126327.48</v>
      </c>
      <c r="C94" s="34" t="s">
        <v>58</v>
      </c>
      <c r="D94" s="19"/>
    </row>
    <row r="95" spans="1:4" s="33" customFormat="1" ht="15.75" thickBot="1" x14ac:dyDescent="0.3">
      <c r="A95" s="36" t="s">
        <v>75</v>
      </c>
      <c r="B95" s="37">
        <v>395.05</v>
      </c>
      <c r="C95" s="36" t="s">
        <v>4</v>
      </c>
      <c r="D95" s="37">
        <v>23238</v>
      </c>
    </row>
    <row r="96" spans="1:4" s="33" customFormat="1" ht="15.75" thickBot="1" x14ac:dyDescent="0.3">
      <c r="A96" s="36" t="s">
        <v>76</v>
      </c>
      <c r="B96" s="37">
        <v>395.05</v>
      </c>
      <c r="C96" s="36" t="s">
        <v>4</v>
      </c>
      <c r="D96" s="37">
        <v>23238</v>
      </c>
    </row>
    <row r="97" spans="1:8" s="33" customFormat="1" ht="15.75" thickBot="1" x14ac:dyDescent="0.3">
      <c r="A97" s="36" t="s">
        <v>105</v>
      </c>
      <c r="B97" s="37">
        <v>56600.1</v>
      </c>
      <c r="C97" s="36" t="s">
        <v>4</v>
      </c>
      <c r="D97" s="37">
        <v>23102.080000000002</v>
      </c>
    </row>
    <row r="98" spans="1:8" s="33" customFormat="1" x14ac:dyDescent="0.25">
      <c r="A98" s="50" t="s">
        <v>106</v>
      </c>
      <c r="B98" s="51">
        <v>61237.279999999999</v>
      </c>
      <c r="C98" s="50" t="s">
        <v>4</v>
      </c>
      <c r="D98" s="51">
        <v>22268.1</v>
      </c>
    </row>
    <row r="99" spans="1:8" s="33" customFormat="1" x14ac:dyDescent="0.25">
      <c r="A99" s="52" t="s">
        <v>133</v>
      </c>
      <c r="B99" s="53">
        <f>700*D99</f>
        <v>7700</v>
      </c>
      <c r="C99" s="52" t="s">
        <v>44</v>
      </c>
      <c r="D99" s="53">
        <v>11</v>
      </c>
    </row>
    <row r="100" spans="1:8" x14ac:dyDescent="0.25">
      <c r="A100" s="20" t="s">
        <v>28</v>
      </c>
      <c r="B100" s="28">
        <f>B101+B102</f>
        <v>29282.58</v>
      </c>
      <c r="C100" s="34" t="s">
        <v>58</v>
      </c>
      <c r="D100" s="19"/>
    </row>
    <row r="101" spans="1:8" ht="30" x14ac:dyDescent="0.25">
      <c r="A101" s="24" t="s">
        <v>40</v>
      </c>
      <c r="B101" s="30">
        <f>D101*5*12</f>
        <v>4800</v>
      </c>
      <c r="C101" s="25" t="s">
        <v>6</v>
      </c>
      <c r="D101" s="21">
        <v>80</v>
      </c>
    </row>
    <row r="102" spans="1:8" x14ac:dyDescent="0.25">
      <c r="A102" s="24" t="s">
        <v>33</v>
      </c>
      <c r="B102" s="30">
        <v>24482.58</v>
      </c>
      <c r="C102" s="18" t="s">
        <v>58</v>
      </c>
      <c r="D102" s="21"/>
    </row>
    <row r="103" spans="1:8" x14ac:dyDescent="0.25">
      <c r="A103" s="17" t="s">
        <v>127</v>
      </c>
      <c r="B103" s="28">
        <f>B12+B15+B18+B20+B27+B54+B81+B82+B83+B84+B86+B89+B92+B94</f>
        <v>1117649.4100000001</v>
      </c>
      <c r="C103" s="34" t="s">
        <v>58</v>
      </c>
      <c r="D103" s="19"/>
      <c r="H103" s="1" t="e">
        <f>B103='[1]Работы 2020'!C71</f>
        <v>#REF!</v>
      </c>
    </row>
    <row r="104" spans="1:8" x14ac:dyDescent="0.25">
      <c r="A104" s="17" t="s">
        <v>128</v>
      </c>
      <c r="B104" s="28">
        <f>B103*1.2+B100</f>
        <v>1370461.8720000002</v>
      </c>
      <c r="C104" s="34" t="s">
        <v>58</v>
      </c>
      <c r="D104" s="19"/>
    </row>
    <row r="105" spans="1:8" x14ac:dyDescent="0.25">
      <c r="A105" s="17" t="s">
        <v>129</v>
      </c>
      <c r="B105" s="28">
        <f>B5+B8-B104</f>
        <v>-297894.05200000037</v>
      </c>
      <c r="C105" s="34" t="s">
        <v>58</v>
      </c>
      <c r="D105" s="19"/>
    </row>
    <row r="106" spans="1:8" ht="28.5" x14ac:dyDescent="0.25">
      <c r="A106" s="20" t="s">
        <v>130</v>
      </c>
      <c r="B106" s="28">
        <f>B105+B7</f>
        <v>-252798.88200000022</v>
      </c>
      <c r="C106" s="34" t="s">
        <v>58</v>
      </c>
      <c r="D106" s="19"/>
    </row>
  </sheetData>
  <sheetProtection formatCells="0" formatColumns="0" formatRows="0" sort="0" autoFilter="0" pivotTables="0"/>
  <mergeCells count="4">
    <mergeCell ref="A1:D1"/>
    <mergeCell ref="A11:D11"/>
    <mergeCell ref="B2:D2"/>
    <mergeCell ref="A4:D4"/>
  </mergeCells>
  <hyperlinks>
    <hyperlink ref="C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80"/>
  <sheetViews>
    <sheetView workbookViewId="0">
      <pane ySplit="3" topLeftCell="A52" activePane="bottomLeft" state="frozen"/>
      <selection pane="bottomLeft" activeCell="B80" sqref="B80"/>
    </sheetView>
  </sheetViews>
  <sheetFormatPr defaultRowHeight="15" x14ac:dyDescent="0.25"/>
  <cols>
    <col min="1" max="1" width="70.5703125" style="33" customWidth="1"/>
    <col min="2" max="2" width="12.5703125" style="33" customWidth="1"/>
    <col min="3" max="3" width="20.5703125" style="33" customWidth="1"/>
    <col min="4" max="4" width="12.5703125" style="33" customWidth="1"/>
    <col min="5" max="16384" width="9.140625" style="33"/>
  </cols>
  <sheetData>
    <row r="2" spans="1:4" x14ac:dyDescent="0.25">
      <c r="A2" s="33" t="s">
        <v>59</v>
      </c>
    </row>
    <row r="3" spans="1:4" x14ac:dyDescent="0.25">
      <c r="A3" s="33" t="s">
        <v>38</v>
      </c>
    </row>
    <row r="4" spans="1:4" ht="15.75" thickBot="1" x14ac:dyDescent="0.3"/>
    <row r="5" spans="1:4" ht="15.75" thickBot="1" x14ac:dyDescent="0.3">
      <c r="A5" s="35" t="s">
        <v>37</v>
      </c>
      <c r="B5" s="35" t="s">
        <v>60</v>
      </c>
      <c r="C5" s="35" t="s">
        <v>36</v>
      </c>
      <c r="D5" s="35" t="s">
        <v>35</v>
      </c>
    </row>
    <row r="6" spans="1:4" s="41" customFormat="1" ht="15.75" thickBot="1" x14ac:dyDescent="0.3">
      <c r="A6" s="39" t="s">
        <v>61</v>
      </c>
      <c r="B6" s="40">
        <v>4154.41</v>
      </c>
      <c r="C6" s="39" t="s">
        <v>44</v>
      </c>
      <c r="D6" s="40">
        <v>1</v>
      </c>
    </row>
    <row r="7" spans="1:4" s="41" customFormat="1" ht="15.75" thickBot="1" x14ac:dyDescent="0.3">
      <c r="A7" s="39" t="s">
        <v>62</v>
      </c>
      <c r="B7" s="40">
        <v>1306.57</v>
      </c>
      <c r="C7" s="39" t="s">
        <v>19</v>
      </c>
      <c r="D7" s="40">
        <v>1</v>
      </c>
    </row>
    <row r="8" spans="1:4" s="41" customFormat="1" ht="15.75" thickBot="1" x14ac:dyDescent="0.3">
      <c r="A8" s="39" t="s">
        <v>63</v>
      </c>
      <c r="B8" s="40">
        <v>10864.56</v>
      </c>
      <c r="C8" s="39" t="s">
        <v>14</v>
      </c>
      <c r="D8" s="40">
        <v>168</v>
      </c>
    </row>
    <row r="9" spans="1:4" s="41" customFormat="1" ht="15.75" thickBot="1" x14ac:dyDescent="0.3">
      <c r="A9" s="39" t="s">
        <v>41</v>
      </c>
      <c r="B9" s="40">
        <v>9074.4</v>
      </c>
      <c r="C9" s="39" t="s">
        <v>42</v>
      </c>
      <c r="D9" s="40">
        <v>16</v>
      </c>
    </row>
    <row r="10" spans="1:4" s="41" customFormat="1" ht="15.75" thickBot="1" x14ac:dyDescent="0.3">
      <c r="A10" s="39" t="s">
        <v>64</v>
      </c>
      <c r="B10" s="40">
        <v>2323.8000000000002</v>
      </c>
      <c r="C10" s="39" t="s">
        <v>4</v>
      </c>
      <c r="D10" s="40">
        <v>23238</v>
      </c>
    </row>
    <row r="11" spans="1:4" s="41" customFormat="1" ht="15.75" thickBot="1" x14ac:dyDescent="0.3">
      <c r="A11" s="39" t="s">
        <v>65</v>
      </c>
      <c r="B11" s="40">
        <v>2091.42</v>
      </c>
      <c r="C11" s="39" t="s">
        <v>4</v>
      </c>
      <c r="D11" s="40">
        <v>23238</v>
      </c>
    </row>
    <row r="12" spans="1:4" s="41" customFormat="1" ht="15.75" thickBot="1" x14ac:dyDescent="0.3">
      <c r="A12" s="39" t="s">
        <v>66</v>
      </c>
      <c r="B12" s="40">
        <v>2785.74</v>
      </c>
      <c r="C12" s="39" t="s">
        <v>4</v>
      </c>
      <c r="D12" s="40">
        <v>957.3</v>
      </c>
    </row>
    <row r="13" spans="1:4" s="41" customFormat="1" ht="15.75" thickBot="1" x14ac:dyDescent="0.3">
      <c r="A13" s="39" t="s">
        <v>18</v>
      </c>
      <c r="B13" s="40">
        <v>809.36</v>
      </c>
      <c r="C13" s="39" t="s">
        <v>19</v>
      </c>
      <c r="D13" s="40">
        <v>1</v>
      </c>
    </row>
    <row r="14" spans="1:4" s="41" customFormat="1" ht="15.75" thickBot="1" x14ac:dyDescent="0.3">
      <c r="A14" s="39" t="s">
        <v>67</v>
      </c>
      <c r="B14" s="40">
        <v>4435.8</v>
      </c>
      <c r="C14" s="39" t="s">
        <v>44</v>
      </c>
      <c r="D14" s="40">
        <v>6</v>
      </c>
    </row>
    <row r="15" spans="1:4" s="41" customFormat="1" ht="15.75" thickBot="1" x14ac:dyDescent="0.3">
      <c r="A15" s="39" t="s">
        <v>68</v>
      </c>
      <c r="B15" s="40">
        <v>6652.66</v>
      </c>
      <c r="C15" s="39" t="s">
        <v>44</v>
      </c>
      <c r="D15" s="40">
        <v>7</v>
      </c>
    </row>
    <row r="16" spans="1:4" s="41" customFormat="1" ht="15.75" thickBot="1" x14ac:dyDescent="0.3">
      <c r="A16" s="39" t="s">
        <v>69</v>
      </c>
      <c r="B16" s="40">
        <v>6157.24</v>
      </c>
      <c r="C16" s="39" t="s">
        <v>44</v>
      </c>
      <c r="D16" s="40">
        <v>1</v>
      </c>
    </row>
    <row r="17" spans="1:4" s="41" customFormat="1" ht="15.75" thickBot="1" x14ac:dyDescent="0.3">
      <c r="A17" s="39" t="s">
        <v>43</v>
      </c>
      <c r="B17" s="40">
        <v>714.6</v>
      </c>
      <c r="C17" s="39" t="s">
        <v>44</v>
      </c>
      <c r="D17" s="40">
        <v>9</v>
      </c>
    </row>
    <row r="18" spans="1:4" s="41" customFormat="1" ht="15.75" thickBot="1" x14ac:dyDescent="0.3">
      <c r="A18" s="39" t="s">
        <v>45</v>
      </c>
      <c r="B18" s="40">
        <v>230.61</v>
      </c>
      <c r="C18" s="39" t="s">
        <v>44</v>
      </c>
      <c r="D18" s="40">
        <v>1</v>
      </c>
    </row>
    <row r="19" spans="1:4" s="41" customFormat="1" ht="15.75" thickBot="1" x14ac:dyDescent="0.3">
      <c r="A19" s="39" t="s">
        <v>46</v>
      </c>
      <c r="B19" s="40">
        <v>11733.44</v>
      </c>
      <c r="C19" s="39" t="s">
        <v>4</v>
      </c>
      <c r="D19" s="40">
        <v>3.09</v>
      </c>
    </row>
    <row r="20" spans="1:4" s="41" customFormat="1" ht="15.75" thickBot="1" x14ac:dyDescent="0.3">
      <c r="A20" s="39" t="s">
        <v>70</v>
      </c>
      <c r="B20" s="40">
        <v>1745.06</v>
      </c>
      <c r="C20" s="39" t="s">
        <v>44</v>
      </c>
      <c r="D20" s="40">
        <v>1</v>
      </c>
    </row>
    <row r="21" spans="1:4" s="41" customFormat="1" ht="15.75" thickBot="1" x14ac:dyDescent="0.3">
      <c r="A21" s="39" t="s">
        <v>47</v>
      </c>
      <c r="B21" s="40">
        <v>697.08</v>
      </c>
      <c r="C21" s="39" t="s">
        <v>44</v>
      </c>
      <c r="D21" s="40">
        <v>3</v>
      </c>
    </row>
    <row r="22" spans="1:4" s="41" customFormat="1" ht="15.75" thickBot="1" x14ac:dyDescent="0.3">
      <c r="A22" s="39" t="s">
        <v>71</v>
      </c>
      <c r="B22" s="40">
        <v>12295.08</v>
      </c>
      <c r="C22" s="39" t="s">
        <v>50</v>
      </c>
      <c r="D22" s="40">
        <v>1</v>
      </c>
    </row>
    <row r="23" spans="1:4" s="41" customFormat="1" ht="15.75" thickBot="1" x14ac:dyDescent="0.3">
      <c r="A23" s="39" t="s">
        <v>72</v>
      </c>
      <c r="B23" s="40">
        <v>1774.21</v>
      </c>
      <c r="C23" s="39" t="s">
        <v>73</v>
      </c>
      <c r="D23" s="40">
        <v>1</v>
      </c>
    </row>
    <row r="24" spans="1:4" s="41" customFormat="1" ht="15.75" thickBot="1" x14ac:dyDescent="0.3">
      <c r="A24" s="39" t="s">
        <v>74</v>
      </c>
      <c r="B24" s="40">
        <v>1740.58</v>
      </c>
      <c r="C24" s="39" t="s">
        <v>73</v>
      </c>
      <c r="D24" s="40">
        <v>1</v>
      </c>
    </row>
    <row r="25" spans="1:4" s="41" customFormat="1" ht="15.75" thickBot="1" x14ac:dyDescent="0.3">
      <c r="A25" s="39" t="s">
        <v>48</v>
      </c>
      <c r="B25" s="40">
        <v>666.76</v>
      </c>
      <c r="C25" s="39" t="s">
        <v>44</v>
      </c>
      <c r="D25" s="40">
        <v>2</v>
      </c>
    </row>
    <row r="26" spans="1:4" s="41" customFormat="1" ht="15.75" thickBot="1" x14ac:dyDescent="0.3">
      <c r="A26" s="39" t="s">
        <v>75</v>
      </c>
      <c r="B26" s="40">
        <v>395.05</v>
      </c>
      <c r="C26" s="39" t="s">
        <v>4</v>
      </c>
      <c r="D26" s="40">
        <v>23238</v>
      </c>
    </row>
    <row r="27" spans="1:4" s="41" customFormat="1" ht="15.75" thickBot="1" x14ac:dyDescent="0.3">
      <c r="A27" s="39" t="s">
        <v>76</v>
      </c>
      <c r="B27" s="40">
        <v>395.05</v>
      </c>
      <c r="C27" s="39" t="s">
        <v>4</v>
      </c>
      <c r="D27" s="40">
        <v>23238</v>
      </c>
    </row>
    <row r="28" spans="1:4" s="41" customFormat="1" ht="15.75" thickBot="1" x14ac:dyDescent="0.3">
      <c r="A28" s="39" t="s">
        <v>49</v>
      </c>
      <c r="B28" s="40">
        <v>1901.02</v>
      </c>
      <c r="C28" s="39" t="s">
        <v>50</v>
      </c>
      <c r="D28" s="40">
        <v>1</v>
      </c>
    </row>
    <row r="29" spans="1:4" s="41" customFormat="1" ht="15.75" thickBot="1" x14ac:dyDescent="0.3">
      <c r="A29" s="39" t="s">
        <v>77</v>
      </c>
      <c r="B29" s="40">
        <v>1144.29</v>
      </c>
      <c r="C29" s="39" t="s">
        <v>51</v>
      </c>
      <c r="D29" s="40">
        <v>3</v>
      </c>
    </row>
    <row r="30" spans="1:4" s="41" customFormat="1" ht="15.75" thickBot="1" x14ac:dyDescent="0.3">
      <c r="A30" s="39" t="s">
        <v>78</v>
      </c>
      <c r="B30" s="40">
        <v>1117.43</v>
      </c>
      <c r="C30" s="39" t="s">
        <v>44</v>
      </c>
      <c r="D30" s="40">
        <v>1</v>
      </c>
    </row>
    <row r="31" spans="1:4" s="41" customFormat="1" ht="15.75" thickBot="1" x14ac:dyDescent="0.3">
      <c r="A31" s="39" t="s">
        <v>79</v>
      </c>
      <c r="B31" s="40">
        <v>278.72000000000003</v>
      </c>
      <c r="C31" s="39" t="s">
        <v>5</v>
      </c>
      <c r="D31" s="40">
        <v>2</v>
      </c>
    </row>
    <row r="32" spans="1:4" s="41" customFormat="1" ht="15.75" thickBot="1" x14ac:dyDescent="0.3">
      <c r="A32" s="39" t="s">
        <v>80</v>
      </c>
      <c r="B32" s="40">
        <v>16249.91</v>
      </c>
      <c r="C32" s="39" t="s">
        <v>4</v>
      </c>
      <c r="D32" s="40">
        <v>1</v>
      </c>
    </row>
    <row r="33" spans="1:4" s="41" customFormat="1" ht="15.75" thickBot="1" x14ac:dyDescent="0.3">
      <c r="A33" s="39" t="s">
        <v>81</v>
      </c>
      <c r="B33" s="40">
        <v>2300.84</v>
      </c>
      <c r="C33" s="39" t="s">
        <v>82</v>
      </c>
      <c r="D33" s="40">
        <v>1</v>
      </c>
    </row>
    <row r="34" spans="1:4" s="41" customFormat="1" ht="15.75" thickBot="1" x14ac:dyDescent="0.3">
      <c r="A34" s="39" t="s">
        <v>83</v>
      </c>
      <c r="B34" s="40">
        <v>61728</v>
      </c>
      <c r="C34" s="39" t="s">
        <v>51</v>
      </c>
      <c r="D34" s="40">
        <v>1</v>
      </c>
    </row>
    <row r="35" spans="1:4" s="41" customFormat="1" ht="15.75" thickBot="1" x14ac:dyDescent="0.3">
      <c r="A35" s="39" t="s">
        <v>84</v>
      </c>
      <c r="B35" s="40">
        <v>3966.1</v>
      </c>
      <c r="C35" s="39" t="s">
        <v>44</v>
      </c>
      <c r="D35" s="40">
        <v>5</v>
      </c>
    </row>
    <row r="36" spans="1:4" s="41" customFormat="1" ht="15.75" thickBot="1" x14ac:dyDescent="0.3">
      <c r="A36" s="39" t="s">
        <v>85</v>
      </c>
      <c r="B36" s="40">
        <v>327.23</v>
      </c>
      <c r="C36" s="39" t="s">
        <v>5</v>
      </c>
      <c r="D36" s="40">
        <v>1.5</v>
      </c>
    </row>
    <row r="37" spans="1:4" s="41" customFormat="1" ht="15.75" thickBot="1" x14ac:dyDescent="0.3">
      <c r="A37" s="39" t="s">
        <v>86</v>
      </c>
      <c r="B37" s="40">
        <v>1962</v>
      </c>
      <c r="C37" s="39" t="s">
        <v>87</v>
      </c>
      <c r="D37" s="40">
        <v>12</v>
      </c>
    </row>
    <row r="38" spans="1:4" s="41" customFormat="1" ht="15.75" thickBot="1" x14ac:dyDescent="0.3">
      <c r="A38" s="39" t="s">
        <v>88</v>
      </c>
      <c r="B38" s="40">
        <v>13356.2</v>
      </c>
      <c r="C38" s="39" t="s">
        <v>89</v>
      </c>
      <c r="D38" s="40">
        <v>2.2000000000000002</v>
      </c>
    </row>
    <row r="39" spans="1:4" s="41" customFormat="1" ht="15.75" thickBot="1" x14ac:dyDescent="0.3">
      <c r="A39" s="39" t="s">
        <v>31</v>
      </c>
      <c r="B39" s="40">
        <v>4783.1000000000004</v>
      </c>
      <c r="C39" s="39" t="s">
        <v>4</v>
      </c>
      <c r="D39" s="40">
        <v>38.4</v>
      </c>
    </row>
    <row r="40" spans="1:4" s="41" customFormat="1" ht="15.75" thickBot="1" x14ac:dyDescent="0.3">
      <c r="A40" s="39" t="s">
        <v>90</v>
      </c>
      <c r="B40" s="40">
        <v>694.5</v>
      </c>
      <c r="C40" s="39" t="s">
        <v>19</v>
      </c>
      <c r="D40" s="40">
        <v>1</v>
      </c>
    </row>
    <row r="41" spans="1:4" s="41" customFormat="1" ht="15.75" thickBot="1" x14ac:dyDescent="0.3">
      <c r="A41" s="39" t="s">
        <v>52</v>
      </c>
      <c r="B41" s="40">
        <v>9149.85</v>
      </c>
      <c r="C41" s="39" t="s">
        <v>44</v>
      </c>
      <c r="D41" s="40">
        <v>15</v>
      </c>
    </row>
    <row r="42" spans="1:4" s="41" customFormat="1" ht="15.75" thickBot="1" x14ac:dyDescent="0.3">
      <c r="A42" s="39" t="s">
        <v>91</v>
      </c>
      <c r="B42" s="40">
        <v>2220.4</v>
      </c>
      <c r="C42" s="39" t="s">
        <v>44</v>
      </c>
      <c r="D42" s="40">
        <v>5</v>
      </c>
    </row>
    <row r="43" spans="1:4" s="41" customFormat="1" ht="15.75" thickBot="1" x14ac:dyDescent="0.3">
      <c r="A43" s="39" t="s">
        <v>92</v>
      </c>
      <c r="B43" s="40">
        <v>40062.230000000003</v>
      </c>
      <c r="C43" s="39" t="s">
        <v>44</v>
      </c>
      <c r="D43" s="40">
        <v>31</v>
      </c>
    </row>
    <row r="44" spans="1:4" s="41" customFormat="1" ht="15.75" thickBot="1" x14ac:dyDescent="0.3">
      <c r="A44" s="39" t="s">
        <v>93</v>
      </c>
      <c r="B44" s="40">
        <v>1674.97</v>
      </c>
      <c r="C44" s="39" t="s">
        <v>4</v>
      </c>
      <c r="D44" s="40">
        <v>2.25</v>
      </c>
    </row>
    <row r="45" spans="1:4" s="41" customFormat="1" ht="15.75" thickBot="1" x14ac:dyDescent="0.3">
      <c r="A45" s="39" t="s">
        <v>94</v>
      </c>
      <c r="B45" s="40">
        <v>2426.41</v>
      </c>
      <c r="C45" s="39" t="s">
        <v>4</v>
      </c>
      <c r="D45" s="40">
        <v>1</v>
      </c>
    </row>
    <row r="46" spans="1:4" s="41" customFormat="1" ht="15.75" thickBot="1" x14ac:dyDescent="0.3">
      <c r="A46" s="39" t="s">
        <v>53</v>
      </c>
      <c r="B46" s="40">
        <v>6016</v>
      </c>
      <c r="C46" s="39" t="s">
        <v>5</v>
      </c>
      <c r="D46" s="40">
        <v>4</v>
      </c>
    </row>
    <row r="47" spans="1:4" s="41" customFormat="1" ht="15.75" thickBot="1" x14ac:dyDescent="0.3">
      <c r="A47" s="39" t="s">
        <v>54</v>
      </c>
      <c r="B47" s="40">
        <v>2082</v>
      </c>
      <c r="C47" s="39" t="s">
        <v>5</v>
      </c>
      <c r="D47" s="40">
        <v>1.2</v>
      </c>
    </row>
    <row r="48" spans="1:4" s="41" customFormat="1" ht="15.75" thickBot="1" x14ac:dyDescent="0.3">
      <c r="A48" s="39" t="s">
        <v>95</v>
      </c>
      <c r="B48" s="40">
        <v>46113.21</v>
      </c>
      <c r="C48" s="39" t="s">
        <v>44</v>
      </c>
      <c r="D48" s="40">
        <v>49.5</v>
      </c>
    </row>
    <row r="49" spans="1:4" s="41" customFormat="1" ht="15.75" thickBot="1" x14ac:dyDescent="0.3">
      <c r="A49" s="39" t="s">
        <v>96</v>
      </c>
      <c r="B49" s="40">
        <v>5072.1000000000004</v>
      </c>
      <c r="C49" s="39" t="s">
        <v>5</v>
      </c>
      <c r="D49" s="40">
        <v>5.3</v>
      </c>
    </row>
    <row r="50" spans="1:4" s="41" customFormat="1" ht="15.75" thickBot="1" x14ac:dyDescent="0.3">
      <c r="A50" s="39" t="s">
        <v>97</v>
      </c>
      <c r="B50" s="40">
        <v>2192</v>
      </c>
      <c r="C50" s="39" t="s">
        <v>5</v>
      </c>
      <c r="D50" s="40">
        <v>2</v>
      </c>
    </row>
    <row r="51" spans="1:4" s="41" customFormat="1" ht="15.75" thickBot="1" x14ac:dyDescent="0.3">
      <c r="A51" s="39" t="s">
        <v>98</v>
      </c>
      <c r="B51" s="40">
        <v>8589</v>
      </c>
      <c r="C51" s="39" t="s">
        <v>5</v>
      </c>
      <c r="D51" s="40">
        <v>7</v>
      </c>
    </row>
    <row r="52" spans="1:4" s="41" customFormat="1" ht="15.75" thickBot="1" x14ac:dyDescent="0.3">
      <c r="A52" s="39" t="s">
        <v>99</v>
      </c>
      <c r="B52" s="40">
        <v>20914.2</v>
      </c>
      <c r="C52" s="39" t="s">
        <v>5</v>
      </c>
      <c r="D52" s="40">
        <v>23238</v>
      </c>
    </row>
    <row r="53" spans="1:4" s="41" customFormat="1" ht="15.75" thickBot="1" x14ac:dyDescent="0.3">
      <c r="A53" s="39" t="s">
        <v>100</v>
      </c>
      <c r="B53" s="40">
        <v>22308.48</v>
      </c>
      <c r="C53" s="39" t="s">
        <v>4</v>
      </c>
      <c r="D53" s="40">
        <v>23238</v>
      </c>
    </row>
    <row r="54" spans="1:4" s="41" customFormat="1" ht="15.75" thickBot="1" x14ac:dyDescent="0.3">
      <c r="A54" s="39" t="s">
        <v>101</v>
      </c>
      <c r="B54" s="40">
        <v>5344.74</v>
      </c>
      <c r="C54" s="39" t="s">
        <v>4</v>
      </c>
      <c r="D54" s="40">
        <v>23238</v>
      </c>
    </row>
    <row r="55" spans="1:4" s="41" customFormat="1" ht="15.75" thickBot="1" x14ac:dyDescent="0.3">
      <c r="A55" s="39" t="s">
        <v>102</v>
      </c>
      <c r="B55" s="40">
        <v>5809.5</v>
      </c>
      <c r="C55" s="39" t="s">
        <v>4</v>
      </c>
      <c r="D55" s="40">
        <v>23238</v>
      </c>
    </row>
    <row r="56" spans="1:4" s="41" customFormat="1" ht="15.75" thickBot="1" x14ac:dyDescent="0.3">
      <c r="A56" s="39" t="s">
        <v>103</v>
      </c>
      <c r="B56" s="40">
        <v>38571.1</v>
      </c>
      <c r="C56" s="39" t="s">
        <v>4</v>
      </c>
      <c r="D56" s="40">
        <v>23235.599999999999</v>
      </c>
    </row>
    <row r="57" spans="1:4" s="41" customFormat="1" ht="15.75" thickBot="1" x14ac:dyDescent="0.3">
      <c r="A57" s="39" t="s">
        <v>104</v>
      </c>
      <c r="B57" s="40">
        <v>40468.67</v>
      </c>
      <c r="C57" s="39" t="s">
        <v>4</v>
      </c>
      <c r="D57" s="40">
        <v>21299.3</v>
      </c>
    </row>
    <row r="58" spans="1:4" s="41" customFormat="1" ht="15.75" thickBot="1" x14ac:dyDescent="0.3">
      <c r="A58" s="39" t="s">
        <v>105</v>
      </c>
      <c r="B58" s="40">
        <v>56600.1</v>
      </c>
      <c r="C58" s="39" t="s">
        <v>4</v>
      </c>
      <c r="D58" s="40">
        <v>23102.080000000002</v>
      </c>
    </row>
    <row r="59" spans="1:4" s="41" customFormat="1" ht="15.75" thickBot="1" x14ac:dyDescent="0.3">
      <c r="A59" s="39" t="s">
        <v>106</v>
      </c>
      <c r="B59" s="40">
        <v>61237.279999999999</v>
      </c>
      <c r="C59" s="39" t="s">
        <v>4</v>
      </c>
      <c r="D59" s="40">
        <v>22268.1</v>
      </c>
    </row>
    <row r="60" spans="1:4" s="41" customFormat="1" ht="15.75" thickBot="1" x14ac:dyDescent="0.3">
      <c r="A60" s="39" t="s">
        <v>107</v>
      </c>
      <c r="B60" s="40">
        <v>91790.1</v>
      </c>
      <c r="C60" s="39" t="s">
        <v>5</v>
      </c>
      <c r="D60" s="40">
        <v>23238</v>
      </c>
    </row>
    <row r="61" spans="1:4" s="41" customFormat="1" ht="15.75" thickBot="1" x14ac:dyDescent="0.3">
      <c r="A61" s="39" t="s">
        <v>108</v>
      </c>
      <c r="B61" s="40">
        <v>95740.56</v>
      </c>
      <c r="C61" s="39" t="s">
        <v>4</v>
      </c>
      <c r="D61" s="40">
        <v>23238</v>
      </c>
    </row>
    <row r="62" spans="1:4" s="41" customFormat="1" ht="15.75" thickBot="1" x14ac:dyDescent="0.3">
      <c r="A62" s="39" t="s">
        <v>109</v>
      </c>
      <c r="B62" s="40">
        <v>28482.18</v>
      </c>
      <c r="C62" s="39" t="s">
        <v>44</v>
      </c>
      <c r="D62" s="40">
        <v>6</v>
      </c>
    </row>
    <row r="63" spans="1:4" s="41" customFormat="1" ht="15.75" thickBot="1" x14ac:dyDescent="0.3">
      <c r="A63" s="39" t="s">
        <v>55</v>
      </c>
      <c r="B63" s="40">
        <v>2201.42</v>
      </c>
      <c r="C63" s="39" t="s">
        <v>44</v>
      </c>
      <c r="D63" s="40">
        <v>1</v>
      </c>
    </row>
    <row r="64" spans="1:4" s="41" customFormat="1" ht="15.75" thickBot="1" x14ac:dyDescent="0.3">
      <c r="A64" s="39" t="s">
        <v>110</v>
      </c>
      <c r="B64" s="40">
        <v>500.18</v>
      </c>
      <c r="C64" s="39" t="s">
        <v>44</v>
      </c>
      <c r="D64" s="40">
        <v>2</v>
      </c>
    </row>
    <row r="65" spans="1:4" s="41" customFormat="1" ht="15.75" thickBot="1" x14ac:dyDescent="0.3">
      <c r="A65" s="39" t="s">
        <v>111</v>
      </c>
      <c r="B65" s="40">
        <v>1032.8499999999999</v>
      </c>
      <c r="C65" s="39" t="s">
        <v>112</v>
      </c>
      <c r="D65" s="40">
        <v>1</v>
      </c>
    </row>
    <row r="66" spans="1:4" s="41" customFormat="1" ht="15.75" thickBot="1" x14ac:dyDescent="0.3">
      <c r="A66" s="39" t="s">
        <v>113</v>
      </c>
      <c r="B66" s="40">
        <v>631.74</v>
      </c>
      <c r="C66" s="39" t="s">
        <v>4</v>
      </c>
      <c r="D66" s="40">
        <v>1.5</v>
      </c>
    </row>
    <row r="67" spans="1:4" s="41" customFormat="1" ht="15.75" thickBot="1" x14ac:dyDescent="0.3">
      <c r="A67" s="39" t="s">
        <v>114</v>
      </c>
      <c r="B67" s="40">
        <v>105.18</v>
      </c>
      <c r="C67" s="39" t="s">
        <v>56</v>
      </c>
      <c r="D67" s="40">
        <v>2</v>
      </c>
    </row>
    <row r="68" spans="1:4" s="41" customFormat="1" ht="15.75" thickBot="1" x14ac:dyDescent="0.3">
      <c r="A68" s="39" t="s">
        <v>34</v>
      </c>
      <c r="B68" s="40">
        <v>2599.2800000000002</v>
      </c>
      <c r="C68" s="39" t="s">
        <v>44</v>
      </c>
      <c r="D68" s="40">
        <v>8</v>
      </c>
    </row>
    <row r="69" spans="1:4" s="41" customFormat="1" ht="15.75" thickBot="1" x14ac:dyDescent="0.3">
      <c r="A69" s="39" t="s">
        <v>115</v>
      </c>
      <c r="B69" s="40">
        <v>2091.42</v>
      </c>
      <c r="C69" s="39" t="s">
        <v>4</v>
      </c>
      <c r="D69" s="40">
        <v>23238</v>
      </c>
    </row>
    <row r="70" spans="1:4" s="41" customFormat="1" ht="15.75" thickBot="1" x14ac:dyDescent="0.3">
      <c r="A70" s="39" t="s">
        <v>116</v>
      </c>
      <c r="B70" s="40">
        <v>2091.42</v>
      </c>
      <c r="C70" s="39" t="s">
        <v>4</v>
      </c>
      <c r="D70" s="40">
        <v>23238</v>
      </c>
    </row>
    <row r="71" spans="1:4" s="41" customFormat="1" ht="15.75" thickBot="1" x14ac:dyDescent="0.3">
      <c r="A71" s="39" t="s">
        <v>117</v>
      </c>
      <c r="B71" s="40">
        <v>8830.44</v>
      </c>
      <c r="C71" s="39" t="s">
        <v>4</v>
      </c>
      <c r="D71" s="40">
        <v>23238</v>
      </c>
    </row>
    <row r="72" spans="1:4" s="41" customFormat="1" ht="15.75" thickBot="1" x14ac:dyDescent="0.3">
      <c r="A72" s="39" t="s">
        <v>118</v>
      </c>
      <c r="B72" s="40">
        <v>8830.44</v>
      </c>
      <c r="C72" s="39" t="s">
        <v>4</v>
      </c>
      <c r="D72" s="40">
        <v>23238</v>
      </c>
    </row>
    <row r="73" spans="1:4" s="41" customFormat="1" ht="15.75" thickBot="1" x14ac:dyDescent="0.3">
      <c r="A73" s="39" t="s">
        <v>30</v>
      </c>
      <c r="B73" s="40">
        <v>381.43</v>
      </c>
      <c r="C73" s="39" t="s">
        <v>51</v>
      </c>
      <c r="D73" s="40">
        <v>1</v>
      </c>
    </row>
    <row r="74" spans="1:4" s="41" customFormat="1" ht="15.75" thickBot="1" x14ac:dyDescent="0.3">
      <c r="A74" s="39" t="s">
        <v>119</v>
      </c>
      <c r="B74" s="40">
        <v>4350.71</v>
      </c>
      <c r="C74" s="39" t="s">
        <v>19</v>
      </c>
      <c r="D74" s="40">
        <v>7</v>
      </c>
    </row>
    <row r="75" spans="1:4" s="41" customFormat="1" ht="15.75" thickBot="1" x14ac:dyDescent="0.3">
      <c r="A75" s="39" t="s">
        <v>120</v>
      </c>
      <c r="B75" s="40">
        <v>330</v>
      </c>
      <c r="C75" s="39" t="s">
        <v>5</v>
      </c>
      <c r="D75" s="40">
        <v>0.2</v>
      </c>
    </row>
    <row r="76" spans="1:4" s="41" customFormat="1" ht="15.75" thickBot="1" x14ac:dyDescent="0.3">
      <c r="A76" s="39" t="s">
        <v>57</v>
      </c>
      <c r="B76" s="40">
        <v>1735</v>
      </c>
      <c r="C76" s="39" t="s">
        <v>5</v>
      </c>
      <c r="D76" s="40">
        <v>1</v>
      </c>
    </row>
    <row r="77" spans="1:4" s="41" customFormat="1" ht="15.75" thickBot="1" x14ac:dyDescent="0.3">
      <c r="A77" s="39" t="s">
        <v>121</v>
      </c>
      <c r="B77" s="40">
        <v>1096</v>
      </c>
      <c r="C77" s="39" t="s">
        <v>5</v>
      </c>
      <c r="D77" s="40">
        <v>1</v>
      </c>
    </row>
    <row r="78" spans="1:4" ht="15.75" thickBot="1" x14ac:dyDescent="0.3">
      <c r="A78" s="36"/>
      <c r="B78" s="38">
        <f>SUM(B6:B77)</f>
        <v>822525.41000000015</v>
      </c>
      <c r="C78" s="36"/>
      <c r="D78" s="37"/>
    </row>
    <row r="80" spans="1:4" x14ac:dyDescent="0.25">
      <c r="B80" s="33">
        <v>822525.41</v>
      </c>
    </row>
  </sheetData>
  <autoFilter ref="A3:E7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3"/>
  <sheetViews>
    <sheetView workbookViewId="0">
      <selection activeCell="A22" sqref="A22:XFD22"/>
    </sheetView>
  </sheetViews>
  <sheetFormatPr defaultRowHeight="15" x14ac:dyDescent="0.25"/>
  <cols>
    <col min="1" max="1" width="70.5703125" style="33" customWidth="1"/>
    <col min="2" max="2" width="12.5703125" style="33" customWidth="1"/>
    <col min="3" max="3" width="20.5703125" style="33" customWidth="1"/>
    <col min="4" max="4" width="12.5703125" style="33" customWidth="1"/>
    <col min="5" max="16384" width="9.140625" style="33"/>
  </cols>
  <sheetData>
    <row r="2" spans="1:4" x14ac:dyDescent="0.25">
      <c r="A2" s="33" t="s">
        <v>59</v>
      </c>
    </row>
    <row r="3" spans="1:4" x14ac:dyDescent="0.25">
      <c r="A3" s="33" t="s">
        <v>38</v>
      </c>
    </row>
    <row r="4" spans="1:4" ht="15.75" thickBot="1" x14ac:dyDescent="0.3"/>
    <row r="5" spans="1:4" ht="15.75" thickBot="1" x14ac:dyDescent="0.3">
      <c r="A5" s="35" t="s">
        <v>37</v>
      </c>
      <c r="B5" s="35" t="s">
        <v>60</v>
      </c>
      <c r="C5" s="35" t="s">
        <v>36</v>
      </c>
      <c r="D5" s="35" t="s">
        <v>35</v>
      </c>
    </row>
    <row r="6" spans="1:4" ht="15.75" thickBot="1" x14ac:dyDescent="0.3">
      <c r="A6" s="36" t="s">
        <v>61</v>
      </c>
      <c r="B6" s="45">
        <v>4154.41</v>
      </c>
      <c r="C6" s="36" t="s">
        <v>44</v>
      </c>
      <c r="D6" s="45">
        <v>1</v>
      </c>
    </row>
    <row r="7" spans="1:4" ht="15.75" thickBot="1" x14ac:dyDescent="0.3">
      <c r="A7" s="36" t="s">
        <v>62</v>
      </c>
      <c r="B7" s="45">
        <v>1306.57</v>
      </c>
      <c r="C7" s="36" t="s">
        <v>19</v>
      </c>
      <c r="D7" s="45">
        <v>1</v>
      </c>
    </row>
    <row r="8" spans="1:4" ht="15.75" thickBot="1" x14ac:dyDescent="0.3">
      <c r="A8" s="36" t="s">
        <v>63</v>
      </c>
      <c r="B8" s="45">
        <v>10864.56</v>
      </c>
      <c r="C8" s="36" t="s">
        <v>14</v>
      </c>
      <c r="D8" s="45">
        <v>168</v>
      </c>
    </row>
    <row r="9" spans="1:4" ht="15.75" thickBot="1" x14ac:dyDescent="0.3">
      <c r="A9" s="36" t="s">
        <v>41</v>
      </c>
      <c r="B9" s="45">
        <v>9074.4</v>
      </c>
      <c r="C9" s="36" t="s">
        <v>42</v>
      </c>
      <c r="D9" s="45">
        <v>16</v>
      </c>
    </row>
    <row r="10" spans="1:4" ht="15.75" thickBot="1" x14ac:dyDescent="0.3">
      <c r="A10" s="36" t="s">
        <v>64</v>
      </c>
      <c r="B10" s="45">
        <v>2323.8000000000002</v>
      </c>
      <c r="C10" s="36" t="s">
        <v>4</v>
      </c>
      <c r="D10" s="45">
        <v>23238</v>
      </c>
    </row>
    <row r="11" spans="1:4" ht="15.75" thickBot="1" x14ac:dyDescent="0.3">
      <c r="A11" s="36" t="s">
        <v>65</v>
      </c>
      <c r="B11" s="45">
        <v>2091.42</v>
      </c>
      <c r="C11" s="36" t="s">
        <v>4</v>
      </c>
      <c r="D11" s="45">
        <v>23238</v>
      </c>
    </row>
    <row r="12" spans="1:4" ht="15.75" thickBot="1" x14ac:dyDescent="0.3">
      <c r="A12" s="36" t="s">
        <v>66</v>
      </c>
      <c r="B12" s="45">
        <v>2785.74</v>
      </c>
      <c r="C12" s="36" t="s">
        <v>4</v>
      </c>
      <c r="D12" s="45">
        <v>957.3</v>
      </c>
    </row>
    <row r="13" spans="1:4" ht="15.75" thickBot="1" x14ac:dyDescent="0.3">
      <c r="A13" s="36" t="s">
        <v>18</v>
      </c>
      <c r="B13" s="45">
        <v>809.36</v>
      </c>
      <c r="C13" s="36" t="s">
        <v>19</v>
      </c>
      <c r="D13" s="45">
        <v>1</v>
      </c>
    </row>
    <row r="14" spans="1:4" ht="15.75" thickBot="1" x14ac:dyDescent="0.3">
      <c r="A14" s="36" t="s">
        <v>67</v>
      </c>
      <c r="B14" s="45">
        <v>4435.8</v>
      </c>
      <c r="C14" s="36" t="s">
        <v>44</v>
      </c>
      <c r="D14" s="45">
        <v>6</v>
      </c>
    </row>
    <row r="15" spans="1:4" ht="15.75" thickBot="1" x14ac:dyDescent="0.3">
      <c r="A15" s="36" t="s">
        <v>68</v>
      </c>
      <c r="B15" s="45">
        <v>6652.66</v>
      </c>
      <c r="C15" s="36" t="s">
        <v>44</v>
      </c>
      <c r="D15" s="45">
        <v>7</v>
      </c>
    </row>
    <row r="16" spans="1:4" ht="15.75" thickBot="1" x14ac:dyDescent="0.3">
      <c r="A16" s="36" t="s">
        <v>69</v>
      </c>
      <c r="B16" s="45">
        <v>6157.24</v>
      </c>
      <c r="C16" s="36" t="s">
        <v>44</v>
      </c>
      <c r="D16" s="45">
        <v>1</v>
      </c>
    </row>
    <row r="17" spans="1:4" ht="15.75" thickBot="1" x14ac:dyDescent="0.3">
      <c r="A17" s="36" t="s">
        <v>43</v>
      </c>
      <c r="B17" s="45">
        <v>714.6</v>
      </c>
      <c r="C17" s="36" t="s">
        <v>44</v>
      </c>
      <c r="D17" s="45">
        <v>9</v>
      </c>
    </row>
    <row r="18" spans="1:4" ht="15.75" thickBot="1" x14ac:dyDescent="0.3">
      <c r="A18" s="36" t="s">
        <v>45</v>
      </c>
      <c r="B18" s="45">
        <v>230.61</v>
      </c>
      <c r="C18" s="36" t="s">
        <v>44</v>
      </c>
      <c r="D18" s="45">
        <v>1</v>
      </c>
    </row>
    <row r="19" spans="1:4" ht="15.75" thickBot="1" x14ac:dyDescent="0.3">
      <c r="A19" s="36" t="s">
        <v>46</v>
      </c>
      <c r="B19" s="45">
        <v>11733.44</v>
      </c>
      <c r="C19" s="36" t="s">
        <v>4</v>
      </c>
      <c r="D19" s="45">
        <v>3.09</v>
      </c>
    </row>
    <row r="20" spans="1:4" ht="15.75" thickBot="1" x14ac:dyDescent="0.3">
      <c r="A20" s="36" t="s">
        <v>70</v>
      </c>
      <c r="B20" s="45">
        <v>1745.06</v>
      </c>
      <c r="C20" s="36" t="s">
        <v>44</v>
      </c>
      <c r="D20" s="45">
        <v>1</v>
      </c>
    </row>
    <row r="21" spans="1:4" ht="15.75" thickBot="1" x14ac:dyDescent="0.3">
      <c r="A21" s="36" t="s">
        <v>47</v>
      </c>
      <c r="B21" s="45">
        <v>697.08</v>
      </c>
      <c r="C21" s="36" t="s">
        <v>44</v>
      </c>
      <c r="D21" s="45">
        <v>3</v>
      </c>
    </row>
    <row r="22" spans="1:4" s="41" customFormat="1" ht="15.75" thickBot="1" x14ac:dyDescent="0.3">
      <c r="A22" s="39" t="s">
        <v>131</v>
      </c>
      <c r="B22" s="48">
        <v>287424</v>
      </c>
      <c r="C22" s="39" t="s">
        <v>132</v>
      </c>
      <c r="D22" s="48">
        <v>1</v>
      </c>
    </row>
    <row r="23" spans="1:4" ht="15.75" thickBot="1" x14ac:dyDescent="0.3">
      <c r="A23" s="36" t="s">
        <v>71</v>
      </c>
      <c r="B23" s="45">
        <v>12295.08</v>
      </c>
      <c r="C23" s="36" t="s">
        <v>50</v>
      </c>
      <c r="D23" s="45">
        <v>1</v>
      </c>
    </row>
    <row r="24" spans="1:4" ht="15.75" thickBot="1" x14ac:dyDescent="0.3">
      <c r="A24" s="36" t="s">
        <v>72</v>
      </c>
      <c r="B24" s="45">
        <v>1774.21</v>
      </c>
      <c r="C24" s="36" t="s">
        <v>73</v>
      </c>
      <c r="D24" s="45">
        <v>1</v>
      </c>
    </row>
    <row r="25" spans="1:4" ht="15.75" thickBot="1" x14ac:dyDescent="0.3">
      <c r="A25" s="36" t="s">
        <v>74</v>
      </c>
      <c r="B25" s="45">
        <v>1740.58</v>
      </c>
      <c r="C25" s="36" t="s">
        <v>73</v>
      </c>
      <c r="D25" s="45">
        <v>1</v>
      </c>
    </row>
    <row r="26" spans="1:4" ht="15.75" thickBot="1" x14ac:dyDescent="0.3">
      <c r="A26" s="36" t="s">
        <v>48</v>
      </c>
      <c r="B26" s="45">
        <v>666.76</v>
      </c>
      <c r="C26" s="36" t="s">
        <v>44</v>
      </c>
      <c r="D26" s="45">
        <v>2</v>
      </c>
    </row>
    <row r="27" spans="1:4" ht="15.75" thickBot="1" x14ac:dyDescent="0.3">
      <c r="A27" s="36" t="s">
        <v>75</v>
      </c>
      <c r="B27" s="45">
        <v>395.05</v>
      </c>
      <c r="C27" s="36" t="s">
        <v>4</v>
      </c>
      <c r="D27" s="45">
        <v>23238</v>
      </c>
    </row>
    <row r="28" spans="1:4" ht="15.75" thickBot="1" x14ac:dyDescent="0.3">
      <c r="A28" s="36" t="s">
        <v>76</v>
      </c>
      <c r="B28" s="45">
        <v>395.05</v>
      </c>
      <c r="C28" s="36" t="s">
        <v>4</v>
      </c>
      <c r="D28" s="45">
        <v>23238</v>
      </c>
    </row>
    <row r="29" spans="1:4" ht="15.75" thickBot="1" x14ac:dyDescent="0.3">
      <c r="A29" s="36" t="s">
        <v>49</v>
      </c>
      <c r="B29" s="45">
        <v>1901.02</v>
      </c>
      <c r="C29" s="36" t="s">
        <v>50</v>
      </c>
      <c r="D29" s="45">
        <v>1</v>
      </c>
    </row>
    <row r="30" spans="1:4" ht="15.75" thickBot="1" x14ac:dyDescent="0.3">
      <c r="A30" s="36" t="s">
        <v>77</v>
      </c>
      <c r="B30" s="45">
        <v>1144.29</v>
      </c>
      <c r="C30" s="36" t="s">
        <v>51</v>
      </c>
      <c r="D30" s="45">
        <v>3</v>
      </c>
    </row>
    <row r="31" spans="1:4" ht="15.75" thickBot="1" x14ac:dyDescent="0.3">
      <c r="A31" s="36" t="s">
        <v>78</v>
      </c>
      <c r="B31" s="45">
        <v>1117.43</v>
      </c>
      <c r="C31" s="36" t="s">
        <v>44</v>
      </c>
      <c r="D31" s="45">
        <v>1</v>
      </c>
    </row>
    <row r="32" spans="1:4" ht="15.75" thickBot="1" x14ac:dyDescent="0.3">
      <c r="A32" s="36" t="s">
        <v>79</v>
      </c>
      <c r="B32" s="45">
        <v>278.72000000000003</v>
      </c>
      <c r="C32" s="36" t="s">
        <v>5</v>
      </c>
      <c r="D32" s="45">
        <v>2</v>
      </c>
    </row>
    <row r="33" spans="1:4" ht="15.75" thickBot="1" x14ac:dyDescent="0.3">
      <c r="A33" s="36" t="s">
        <v>80</v>
      </c>
      <c r="B33" s="45">
        <v>16249.91</v>
      </c>
      <c r="C33" s="36" t="s">
        <v>4</v>
      </c>
      <c r="D33" s="45">
        <v>1</v>
      </c>
    </row>
    <row r="34" spans="1:4" ht="15.75" thickBot="1" x14ac:dyDescent="0.3">
      <c r="A34" s="36" t="s">
        <v>81</v>
      </c>
      <c r="B34" s="45">
        <v>2300.84</v>
      </c>
      <c r="C34" s="36" t="s">
        <v>82</v>
      </c>
      <c r="D34" s="45">
        <v>1</v>
      </c>
    </row>
    <row r="35" spans="1:4" ht="15.75" thickBot="1" x14ac:dyDescent="0.3">
      <c r="A35" s="36" t="s">
        <v>83</v>
      </c>
      <c r="B35" s="45">
        <v>61728</v>
      </c>
      <c r="C35" s="36" t="s">
        <v>51</v>
      </c>
      <c r="D35" s="45">
        <v>1</v>
      </c>
    </row>
    <row r="36" spans="1:4" ht="15.75" thickBot="1" x14ac:dyDescent="0.3">
      <c r="A36" s="36" t="s">
        <v>84</v>
      </c>
      <c r="B36" s="45">
        <v>3966.1</v>
      </c>
      <c r="C36" s="36" t="s">
        <v>44</v>
      </c>
      <c r="D36" s="45">
        <v>5</v>
      </c>
    </row>
    <row r="37" spans="1:4" ht="15.75" thickBot="1" x14ac:dyDescent="0.3">
      <c r="A37" s="36" t="s">
        <v>85</v>
      </c>
      <c r="B37" s="45">
        <v>327.23</v>
      </c>
      <c r="C37" s="36" t="s">
        <v>5</v>
      </c>
      <c r="D37" s="45">
        <v>1.5</v>
      </c>
    </row>
    <row r="38" spans="1:4" ht="15.75" thickBot="1" x14ac:dyDescent="0.3">
      <c r="A38" s="36" t="s">
        <v>86</v>
      </c>
      <c r="B38" s="45">
        <v>1962</v>
      </c>
      <c r="C38" s="36" t="s">
        <v>87</v>
      </c>
      <c r="D38" s="45">
        <v>12</v>
      </c>
    </row>
    <row r="39" spans="1:4" ht="15.75" thickBot="1" x14ac:dyDescent="0.3">
      <c r="A39" s="36" t="s">
        <v>88</v>
      </c>
      <c r="B39" s="45">
        <v>13356.2</v>
      </c>
      <c r="C39" s="36" t="s">
        <v>89</v>
      </c>
      <c r="D39" s="45">
        <v>2.2000000000000002</v>
      </c>
    </row>
    <row r="40" spans="1:4" ht="15.75" thickBot="1" x14ac:dyDescent="0.3">
      <c r="A40" s="36" t="s">
        <v>31</v>
      </c>
      <c r="B40" s="45">
        <v>4783.1000000000004</v>
      </c>
      <c r="C40" s="36" t="s">
        <v>4</v>
      </c>
      <c r="D40" s="45">
        <v>38.4</v>
      </c>
    </row>
    <row r="41" spans="1:4" ht="15.75" thickBot="1" x14ac:dyDescent="0.3">
      <c r="A41" s="36" t="s">
        <v>90</v>
      </c>
      <c r="B41" s="45">
        <v>694.5</v>
      </c>
      <c r="C41" s="36" t="s">
        <v>19</v>
      </c>
      <c r="D41" s="45">
        <v>1</v>
      </c>
    </row>
    <row r="42" spans="1:4" ht="15.75" thickBot="1" x14ac:dyDescent="0.3">
      <c r="A42" s="36" t="s">
        <v>52</v>
      </c>
      <c r="B42" s="45">
        <v>9149.85</v>
      </c>
      <c r="C42" s="36" t="s">
        <v>44</v>
      </c>
      <c r="D42" s="45">
        <v>15</v>
      </c>
    </row>
    <row r="43" spans="1:4" ht="15.75" thickBot="1" x14ac:dyDescent="0.3">
      <c r="A43" s="36" t="s">
        <v>91</v>
      </c>
      <c r="B43" s="45">
        <v>2220.4</v>
      </c>
      <c r="C43" s="36" t="s">
        <v>44</v>
      </c>
      <c r="D43" s="45">
        <v>5</v>
      </c>
    </row>
    <row r="44" spans="1:4" ht="15.75" thickBot="1" x14ac:dyDescent="0.3">
      <c r="A44" s="36" t="s">
        <v>92</v>
      </c>
      <c r="B44" s="45">
        <v>40062.230000000003</v>
      </c>
      <c r="C44" s="36" t="s">
        <v>44</v>
      </c>
      <c r="D44" s="45">
        <v>31</v>
      </c>
    </row>
    <row r="45" spans="1:4" ht="15.75" thickBot="1" x14ac:dyDescent="0.3">
      <c r="A45" s="36" t="s">
        <v>93</v>
      </c>
      <c r="B45" s="45">
        <v>1674.97</v>
      </c>
      <c r="C45" s="36" t="s">
        <v>4</v>
      </c>
      <c r="D45" s="45">
        <v>2.25</v>
      </c>
    </row>
    <row r="46" spans="1:4" ht="15.75" thickBot="1" x14ac:dyDescent="0.3">
      <c r="A46" s="36" t="s">
        <v>94</v>
      </c>
      <c r="B46" s="45">
        <v>2426.41</v>
      </c>
      <c r="C46" s="36" t="s">
        <v>4</v>
      </c>
      <c r="D46" s="45">
        <v>1</v>
      </c>
    </row>
    <row r="47" spans="1:4" ht="15.75" thickBot="1" x14ac:dyDescent="0.3">
      <c r="A47" s="36" t="s">
        <v>53</v>
      </c>
      <c r="B47" s="45">
        <v>6016</v>
      </c>
      <c r="C47" s="36" t="s">
        <v>5</v>
      </c>
      <c r="D47" s="45">
        <v>4</v>
      </c>
    </row>
    <row r="48" spans="1:4" ht="15.75" thickBot="1" x14ac:dyDescent="0.3">
      <c r="A48" s="36" t="s">
        <v>54</v>
      </c>
      <c r="B48" s="45">
        <v>2082</v>
      </c>
      <c r="C48" s="36" t="s">
        <v>5</v>
      </c>
      <c r="D48" s="45">
        <v>1.2</v>
      </c>
    </row>
    <row r="49" spans="1:4" ht="15.75" thickBot="1" x14ac:dyDescent="0.3">
      <c r="A49" s="36" t="s">
        <v>95</v>
      </c>
      <c r="B49" s="45">
        <v>46113.21</v>
      </c>
      <c r="C49" s="36" t="s">
        <v>44</v>
      </c>
      <c r="D49" s="45">
        <v>49.5</v>
      </c>
    </row>
    <row r="50" spans="1:4" ht="15.75" thickBot="1" x14ac:dyDescent="0.3">
      <c r="A50" s="36" t="s">
        <v>96</v>
      </c>
      <c r="B50" s="45">
        <v>5072.1000000000004</v>
      </c>
      <c r="C50" s="36" t="s">
        <v>5</v>
      </c>
      <c r="D50" s="45">
        <v>5.3</v>
      </c>
    </row>
    <row r="51" spans="1:4" ht="15.75" thickBot="1" x14ac:dyDescent="0.3">
      <c r="A51" s="36" t="s">
        <v>97</v>
      </c>
      <c r="B51" s="45">
        <v>2192</v>
      </c>
      <c r="C51" s="36" t="s">
        <v>5</v>
      </c>
      <c r="D51" s="45">
        <v>2</v>
      </c>
    </row>
    <row r="52" spans="1:4" ht="15.75" thickBot="1" x14ac:dyDescent="0.3">
      <c r="A52" s="36" t="s">
        <v>98</v>
      </c>
      <c r="B52" s="45">
        <v>8589</v>
      </c>
      <c r="C52" s="36" t="s">
        <v>5</v>
      </c>
      <c r="D52" s="45">
        <v>7</v>
      </c>
    </row>
    <row r="53" spans="1:4" ht="15.75" thickBot="1" x14ac:dyDescent="0.3">
      <c r="A53" s="36" t="s">
        <v>99</v>
      </c>
      <c r="B53" s="45">
        <v>20914.2</v>
      </c>
      <c r="C53" s="36" t="s">
        <v>5</v>
      </c>
      <c r="D53" s="45">
        <v>23238</v>
      </c>
    </row>
    <row r="54" spans="1:4" ht="15.75" thickBot="1" x14ac:dyDescent="0.3">
      <c r="A54" s="36" t="s">
        <v>100</v>
      </c>
      <c r="B54" s="45">
        <v>22308.48</v>
      </c>
      <c r="C54" s="36" t="s">
        <v>4</v>
      </c>
      <c r="D54" s="45">
        <v>23238</v>
      </c>
    </row>
    <row r="55" spans="1:4" ht="15.75" thickBot="1" x14ac:dyDescent="0.3">
      <c r="A55" s="36" t="s">
        <v>101</v>
      </c>
      <c r="B55" s="45">
        <v>5344.74</v>
      </c>
      <c r="C55" s="36" t="s">
        <v>4</v>
      </c>
      <c r="D55" s="45">
        <v>23238</v>
      </c>
    </row>
    <row r="56" spans="1:4" ht="15.75" thickBot="1" x14ac:dyDescent="0.3">
      <c r="A56" s="36" t="s">
        <v>102</v>
      </c>
      <c r="B56" s="45">
        <v>5809.5</v>
      </c>
      <c r="C56" s="36" t="s">
        <v>4</v>
      </c>
      <c r="D56" s="45">
        <v>23238</v>
      </c>
    </row>
    <row r="57" spans="1:4" ht="15.75" thickBot="1" x14ac:dyDescent="0.3">
      <c r="A57" s="36" t="s">
        <v>103</v>
      </c>
      <c r="B57" s="45">
        <v>38571.1</v>
      </c>
      <c r="C57" s="36" t="s">
        <v>4</v>
      </c>
      <c r="D57" s="45">
        <v>23235.599999999999</v>
      </c>
    </row>
    <row r="58" spans="1:4" ht="15.75" thickBot="1" x14ac:dyDescent="0.3">
      <c r="A58" s="36" t="s">
        <v>104</v>
      </c>
      <c r="B58" s="45">
        <v>40468.67</v>
      </c>
      <c r="C58" s="36" t="s">
        <v>4</v>
      </c>
      <c r="D58" s="45">
        <v>21299.3</v>
      </c>
    </row>
    <row r="59" spans="1:4" ht="15.75" thickBot="1" x14ac:dyDescent="0.3">
      <c r="A59" s="36" t="s">
        <v>105</v>
      </c>
      <c r="B59" s="45">
        <v>56600.1</v>
      </c>
      <c r="C59" s="36" t="s">
        <v>4</v>
      </c>
      <c r="D59" s="45">
        <v>23102.080000000002</v>
      </c>
    </row>
    <row r="60" spans="1:4" ht="15.75" thickBot="1" x14ac:dyDescent="0.3">
      <c r="A60" s="36" t="s">
        <v>106</v>
      </c>
      <c r="B60" s="45">
        <v>61237.279999999999</v>
      </c>
      <c r="C60" s="36" t="s">
        <v>4</v>
      </c>
      <c r="D60" s="45">
        <v>22268.1</v>
      </c>
    </row>
    <row r="61" spans="1:4" ht="15.75" thickBot="1" x14ac:dyDescent="0.3">
      <c r="A61" s="36" t="s">
        <v>107</v>
      </c>
      <c r="B61" s="45">
        <v>91790.1</v>
      </c>
      <c r="C61" s="36" t="s">
        <v>5</v>
      </c>
      <c r="D61" s="45">
        <v>23238</v>
      </c>
    </row>
    <row r="62" spans="1:4" ht="15.75" thickBot="1" x14ac:dyDescent="0.3">
      <c r="A62" s="36" t="s">
        <v>108</v>
      </c>
      <c r="B62" s="45">
        <v>95740.56</v>
      </c>
      <c r="C62" s="36" t="s">
        <v>4</v>
      </c>
      <c r="D62" s="45">
        <v>23238</v>
      </c>
    </row>
    <row r="63" spans="1:4" ht="15.75" thickBot="1" x14ac:dyDescent="0.3">
      <c r="A63" s="36" t="s">
        <v>109</v>
      </c>
      <c r="B63" s="45">
        <v>28482.18</v>
      </c>
      <c r="C63" s="36" t="s">
        <v>44</v>
      </c>
      <c r="D63" s="45">
        <v>6</v>
      </c>
    </row>
    <row r="64" spans="1:4" ht="15.75" thickBot="1" x14ac:dyDescent="0.3">
      <c r="A64" s="36" t="s">
        <v>55</v>
      </c>
      <c r="B64" s="45">
        <v>2201.42</v>
      </c>
      <c r="C64" s="36" t="s">
        <v>44</v>
      </c>
      <c r="D64" s="45">
        <v>1</v>
      </c>
    </row>
    <row r="65" spans="1:4" ht="15.75" thickBot="1" x14ac:dyDescent="0.3">
      <c r="A65" s="36" t="s">
        <v>110</v>
      </c>
      <c r="B65" s="45">
        <v>500.18</v>
      </c>
      <c r="C65" s="36" t="s">
        <v>44</v>
      </c>
      <c r="D65" s="45">
        <v>2</v>
      </c>
    </row>
    <row r="66" spans="1:4" ht="15.75" thickBot="1" x14ac:dyDescent="0.3">
      <c r="A66" s="36" t="s">
        <v>111</v>
      </c>
      <c r="B66" s="45">
        <v>1032.8499999999999</v>
      </c>
      <c r="C66" s="36" t="s">
        <v>112</v>
      </c>
      <c r="D66" s="45">
        <v>1</v>
      </c>
    </row>
    <row r="67" spans="1:4" ht="15.75" thickBot="1" x14ac:dyDescent="0.3">
      <c r="A67" s="36" t="s">
        <v>113</v>
      </c>
      <c r="B67" s="45">
        <v>631.74</v>
      </c>
      <c r="C67" s="36" t="s">
        <v>4</v>
      </c>
      <c r="D67" s="45">
        <v>1.5</v>
      </c>
    </row>
    <row r="68" spans="1:4" ht="15.75" thickBot="1" x14ac:dyDescent="0.3">
      <c r="A68" s="36" t="s">
        <v>114</v>
      </c>
      <c r="B68" s="45">
        <v>105.18</v>
      </c>
      <c r="C68" s="36" t="s">
        <v>56</v>
      </c>
      <c r="D68" s="45">
        <v>2</v>
      </c>
    </row>
    <row r="69" spans="1:4" ht="15.75" thickBot="1" x14ac:dyDescent="0.3">
      <c r="A69" s="36" t="s">
        <v>34</v>
      </c>
      <c r="B69" s="45">
        <v>2599.2800000000002</v>
      </c>
      <c r="C69" s="36" t="s">
        <v>44</v>
      </c>
      <c r="D69" s="45">
        <v>8</v>
      </c>
    </row>
    <row r="70" spans="1:4" ht="15.75" thickBot="1" x14ac:dyDescent="0.3">
      <c r="A70" s="36" t="s">
        <v>115</v>
      </c>
      <c r="B70" s="45">
        <v>2091.42</v>
      </c>
      <c r="C70" s="36" t="s">
        <v>4</v>
      </c>
      <c r="D70" s="45">
        <v>23238</v>
      </c>
    </row>
    <row r="71" spans="1:4" ht="15.75" thickBot="1" x14ac:dyDescent="0.3">
      <c r="A71" s="36" t="s">
        <v>116</v>
      </c>
      <c r="B71" s="45">
        <v>2091.42</v>
      </c>
      <c r="C71" s="36" t="s">
        <v>4</v>
      </c>
      <c r="D71" s="45">
        <v>23238</v>
      </c>
    </row>
    <row r="72" spans="1:4" ht="15.75" thickBot="1" x14ac:dyDescent="0.3">
      <c r="A72" s="36" t="s">
        <v>117</v>
      </c>
      <c r="B72" s="45">
        <v>8830.44</v>
      </c>
      <c r="C72" s="36" t="s">
        <v>4</v>
      </c>
      <c r="D72" s="45">
        <v>23238</v>
      </c>
    </row>
    <row r="73" spans="1:4" ht="15.75" thickBot="1" x14ac:dyDescent="0.3">
      <c r="A73" s="36" t="s">
        <v>118</v>
      </c>
      <c r="B73" s="45">
        <v>8830.44</v>
      </c>
      <c r="C73" s="36" t="s">
        <v>4</v>
      </c>
      <c r="D73" s="45">
        <v>23238</v>
      </c>
    </row>
    <row r="74" spans="1:4" ht="15.75" thickBot="1" x14ac:dyDescent="0.3">
      <c r="A74" s="36" t="s">
        <v>30</v>
      </c>
      <c r="B74" s="45">
        <v>381.43</v>
      </c>
      <c r="C74" s="36" t="s">
        <v>51</v>
      </c>
      <c r="D74" s="45">
        <v>1</v>
      </c>
    </row>
    <row r="75" spans="1:4" ht="15.75" thickBot="1" x14ac:dyDescent="0.3">
      <c r="A75" s="36" t="s">
        <v>119</v>
      </c>
      <c r="B75" s="45">
        <v>4350.71</v>
      </c>
      <c r="C75" s="36" t="s">
        <v>19</v>
      </c>
      <c r="D75" s="45">
        <v>7</v>
      </c>
    </row>
    <row r="76" spans="1:4" ht="15.75" thickBot="1" x14ac:dyDescent="0.3">
      <c r="A76" s="36" t="s">
        <v>120</v>
      </c>
      <c r="B76" s="45">
        <v>330</v>
      </c>
      <c r="C76" s="36" t="s">
        <v>5</v>
      </c>
      <c r="D76" s="45">
        <v>0.2</v>
      </c>
    </row>
    <row r="77" spans="1:4" ht="15.75" thickBot="1" x14ac:dyDescent="0.3">
      <c r="A77" s="36" t="s">
        <v>57</v>
      </c>
      <c r="B77" s="45">
        <v>1735</v>
      </c>
      <c r="C77" s="36" t="s">
        <v>5</v>
      </c>
      <c r="D77" s="45">
        <v>1</v>
      </c>
    </row>
    <row r="78" spans="1:4" ht="15.75" thickBot="1" x14ac:dyDescent="0.3">
      <c r="A78" s="36" t="s">
        <v>121</v>
      </c>
      <c r="B78" s="45">
        <v>1096</v>
      </c>
      <c r="C78" s="36" t="s">
        <v>5</v>
      </c>
      <c r="D78" s="45">
        <v>1</v>
      </c>
    </row>
    <row r="79" spans="1:4" ht="15.75" thickBot="1" x14ac:dyDescent="0.3">
      <c r="A79" s="36"/>
      <c r="B79" s="46">
        <f>SUM(B6:B78)</f>
        <v>1109949.4099999992</v>
      </c>
      <c r="C79" s="36"/>
      <c r="D79" s="45"/>
    </row>
    <row r="81" spans="2:3" x14ac:dyDescent="0.25">
      <c r="B81" s="33">
        <v>822525.41</v>
      </c>
      <c r="C81" s="33">
        <v>1109949.4100000001</v>
      </c>
    </row>
    <row r="83" spans="2:3" x14ac:dyDescent="0.25">
      <c r="B83" s="47">
        <f>B79-B81</f>
        <v>287423.99999999919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Белорусская, д. 46</vt:lpstr>
      <vt:lpstr>Работы 2020</vt:lpstr>
      <vt:lpstr>Справка</vt:lpstr>
      <vt:lpstr>'Белорусская, д. 46'!Область_печати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Ольга Соломко Михайловна</cp:lastModifiedBy>
  <cp:lastPrinted>2018-03-22T06:17:23Z</cp:lastPrinted>
  <dcterms:created xsi:type="dcterms:W3CDTF">2016-03-18T02:51:51Z</dcterms:created>
  <dcterms:modified xsi:type="dcterms:W3CDTF">2021-03-09T07:03:48Z</dcterms:modified>
</cp:coreProperties>
</file>