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Гагарина, д. 4" sheetId="1" r:id="rId1"/>
    <sheet name="Работы 2019 " sheetId="2" r:id="rId2"/>
    <sheet name="Справка" sheetId="3" r:id="rId3"/>
  </sheets>
  <definedNames>
    <definedName name="_xlnm._FilterDatabase" localSheetId="1" hidden="1">'Работы 2019 '!$A$3:$E$60</definedName>
    <definedName name="_xlnm.Print_Area" localSheetId="0">'Гагарина, д. 4'!$A$1:$D$91</definedName>
  </definedNames>
  <calcPr calcId="144525" calcMode="manual"/>
</workbook>
</file>

<file path=xl/calcChain.xml><?xml version="1.0" encoding="utf-8"?>
<calcChain xmlns="http://schemas.openxmlformats.org/spreadsheetml/2006/main">
  <c r="B9" i="1" l="1"/>
  <c r="B14" i="1" s="1"/>
  <c r="B89" i="1"/>
  <c r="B90" i="1" s="1"/>
  <c r="B91" i="1" s="1"/>
  <c r="B8" i="1" l="1"/>
  <c r="H88" i="1"/>
  <c r="B81" i="1"/>
  <c r="B76" i="1"/>
  <c r="B73" i="1"/>
  <c r="B70" i="1"/>
  <c r="B68" i="1"/>
  <c r="B41" i="1"/>
  <c r="B32" i="1"/>
  <c r="B25" i="1" l="1"/>
  <c r="B22" i="1"/>
  <c r="B13" i="1" l="1"/>
  <c r="B19" i="1" l="1"/>
  <c r="B16" i="1"/>
  <c r="B88" i="1" l="1"/>
  <c r="B87" i="1"/>
  <c r="B86" i="1" s="1"/>
</calcChain>
</file>

<file path=xl/sharedStrings.xml><?xml version="1.0" encoding="utf-8"?>
<sst xmlns="http://schemas.openxmlformats.org/spreadsheetml/2006/main" count="363" uniqueCount="136">
  <si>
    <t>Ед.изм.</t>
  </si>
  <si>
    <t>Количество работ (ед.)</t>
  </si>
  <si>
    <t>Наименование работ (услуг)</t>
  </si>
  <si>
    <t>сантехника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</si>
  <si>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</si>
  <si>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</si>
  <si>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</si>
  <si>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</si>
  <si>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</si>
  <si>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</si>
  <si>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</si>
  <si>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</si>
  <si>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</si>
  <si>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</si>
  <si>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</si>
  <si>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</si>
  <si>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</si>
  <si>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</si>
  <si>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</si>
  <si>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</si>
  <si>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</si>
  <si>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</si>
  <si>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</si>
  <si>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</si>
  <si>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</si>
  <si>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Гагарина, д. 4</t>
  </si>
  <si>
    <t>Станция юных техников № 2</t>
  </si>
  <si>
    <t>Хангашканов С.С.</t>
  </si>
  <si>
    <t>Дормостпроект</t>
  </si>
  <si>
    <t>доходы по дому:</t>
  </si>
  <si>
    <t>Расходы по снятию показаний с ИПУ по электроэнергии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</si>
  <si>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</si>
  <si>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</si>
  <si>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</si>
  <si>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</si>
  <si>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</si>
  <si>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</si>
  <si>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</si>
  <si>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</si>
  <si>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</si>
  <si>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</si>
  <si>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Справка об уровне сбора платы за жилое помещение по состоянию на 19.02.2020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</si>
  <si>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</si>
  <si>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</si>
  <si>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</si>
  <si>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</si>
  <si>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</si>
  <si>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</si>
  <si>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</si>
  <si>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</si>
  <si>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</si>
  <si>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</si>
  <si>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</si>
  <si>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ГАГАРИНА ул. д.4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</si>
  <si>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</si>
  <si>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</si>
  <si>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</si>
  <si>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</si>
  <si>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</si>
  <si>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</si>
  <si>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</si>
  <si>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</si>
  <si>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</si>
  <si>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</si>
  <si>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</si>
  <si>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</si>
  <si>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</si>
  <si>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</si>
  <si>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</si>
  <si>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ГАГАРИНА ул. д.4                                             </t>
  </si>
  <si>
    <t>Наименование работ</t>
  </si>
  <si>
    <t>Cуммa</t>
  </si>
  <si>
    <t>Ед.изм</t>
  </si>
  <si>
    <t>Кол-во</t>
  </si>
  <si>
    <t>Вывоз ТКО 1,2 кв. 2019 г. к=0,6;0,8;0,85;0,9;1</t>
  </si>
  <si>
    <t>Чел.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</si>
  <si>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</si>
  <si>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</si>
  <si>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</si>
  <si>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 1-5эт.К=0</t>
  </si>
  <si>
    <t>м2</t>
  </si>
  <si>
    <t>Гор. вода потр.при содер.общего имущ-ва  в МКД 3,4 кв.2019г. 1-5эт.К=0</t>
  </si>
  <si>
    <t>Дезинсекция "ЗКДС"</t>
  </si>
  <si>
    <t>Дезинсекция деревьев</t>
  </si>
  <si>
    <t>шт.</t>
  </si>
  <si>
    <t>Дератизация</t>
  </si>
  <si>
    <t>Закрытие и открытие стояков</t>
  </si>
  <si>
    <t>1 стояк</t>
  </si>
  <si>
    <t>Замена электрической лампы накаливания</t>
  </si>
  <si>
    <t>Замена электропроводки</t>
  </si>
  <si>
    <t>м</t>
  </si>
  <si>
    <t>Изготовление и установка доски объявления  (из ДВП)</t>
  </si>
  <si>
    <t>Исполнение заявок не связаных с ремонтом</t>
  </si>
  <si>
    <t>Исполнение заявок не связаных с ремонтом (проверка эл.счетчиков и т.д.</t>
  </si>
  <si>
    <t>Краска</t>
  </si>
  <si>
    <t>кг</t>
  </si>
  <si>
    <t>Навеска замка (тросовый)</t>
  </si>
  <si>
    <t>Организация мест накоп.ртуть сод-х ламп 3,4 кв. 2019г. К=0,6;0,8;0,85;</t>
  </si>
  <si>
    <t>Очистка канализационной сети</t>
  </si>
  <si>
    <t>Протяжка контактов на электроприборах</t>
  </si>
  <si>
    <t>Ремонт детской площадки</t>
  </si>
  <si>
    <t>Ремонт шиферной кровли</t>
  </si>
  <si>
    <t>Смена вентиля д.25 мм</t>
  </si>
  <si>
    <t>Смена вентиля до 20 мм</t>
  </si>
  <si>
    <t>Смена вентиля, д.32</t>
  </si>
  <si>
    <t>Смена резьб (для всех диаметров с применением электросварочных работ)</t>
  </si>
  <si>
    <t>Смена труб ГВС и ХВС д.32</t>
  </si>
  <si>
    <t>Смена труб из водогазопроводных д.20 с производством сварочных работ</t>
  </si>
  <si>
    <t>Смена труб из водогазопроводных труб д.15 с производством сварочных ра</t>
  </si>
  <si>
    <t>Смена труб из водогазопроводных труб д.20 с производством сварочных ра</t>
  </si>
  <si>
    <t>Смена трубы водогазопроводной д.76 со сварочными работами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</si>
  <si>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</si>
  <si>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</si>
  <si>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</si>
  <si>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</si>
  <si>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</si>
  <si>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</si>
  <si>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</si>
  <si>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</si>
  <si>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Удаление сосулек с крыш (с использованием авто-вышки)</t>
  </si>
  <si>
    <t>Управление жилым фондом 1,2 кв. 2019г. К=0,6;0,8;0,85;0,9;1</t>
  </si>
  <si>
    <t>Управление жилым фондом 3,4 кв. 2019г. К=0,6;0,8;0,85;0,9;1</t>
  </si>
  <si>
    <t>Установка светильников с датчиком на движение</t>
  </si>
  <si>
    <t>Устранение свищей хомутами</t>
  </si>
  <si>
    <t>Утепление вентпродухов изовером и монтажной пеной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</si>
  <si>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</si>
  <si>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</si>
  <si>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</si>
  <si>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</si>
  <si>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осмотр подвала</t>
  </si>
  <si>
    <t>раз</t>
  </si>
  <si>
    <t>ремонт труб КНС</t>
  </si>
  <si>
    <t>смена труб ГВС  и ХВС д.20 ПП</t>
  </si>
  <si>
    <t>смена труб ГВС и ХВС  д.20 ПП</t>
  </si>
  <si>
    <t>№ раб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</si>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</sst>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4" fillId="0" borderId="2" xfId="3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0" fontId="0" fillId="0" borderId="0" xfId="0"/>
    <xf numFmtId="0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left" vertical="top" wrapText="1"/>
    </xf>
    <xf numFmtId="0" fontId="30" fillId="33" borderId="11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left" vertical="center" wrapText="1"/>
    </xf>
    <xf numFmtId="4" fontId="30" fillId="33" borderId="11" xfId="0" applyNumberFormat="1" applyFont="1" applyFill="1" applyBorder="1" applyAlignment="1" applyProtection="1">
      <alignment horizontal="center" vertical="top" wrapText="1"/>
    </xf>
    <xf numFmtId="2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center" vertical="center" wrapText="1"/>
    </xf>
    <xf numFmtId="4" fontId="30" fillId="33" borderId="11" xfId="0" applyNumberFormat="1" applyFont="1" applyFill="1" applyBorder="1" applyAlignment="1" applyProtection="1">
      <alignment horizontal="center" vertical="center" wrapText="1"/>
    </xf>
    <xf numFmtId="2" fontId="30" fillId="33" borderId="11" xfId="0" applyNumberFormat="1" applyFont="1" applyFill="1" applyBorder="1" applyAlignment="1" applyProtection="1">
      <alignment horizontal="center" vertical="center" wrapText="1"/>
    </xf>
    <xf numFmtId="164" fontId="2" fillId="0" borderId="2" xfId="3" applyFont="1" applyFill="1" applyBorder="1" applyAlignment="1">
      <alignment horizontal="center" vertical="center" wrapText="1"/>
    </xf>
    <xf numFmtId="0" fontId="0" fillId="0" borderId="0" xfId="0"/>
    <xf numFmtId="49" fontId="0" fillId="0" borderId="2" xfId="0" applyNumberFormat="1" applyFill="1" applyBorder="1"/>
    <xf numFmtId="165" fontId="0" fillId="0" borderId="2" xfId="0" applyNumberFormat="1" applyFill="1" applyBorder="1"/>
    <xf numFmtId="0" fontId="0" fillId="0" borderId="0" xfId="0" applyAlignment="1">
      <alignment horizontal="center"/>
    </xf>
    <xf numFmtId="49" fontId="0" fillId="0" borderId="2" xfId="0" applyNumberFormat="1" applyFill="1" applyBorder="1" applyAlignment="1">
      <alignment horizontal="center"/>
    </xf>
    <xf numFmtId="4" fontId="0" fillId="0" borderId="0" xfId="0" applyNumberFormat="1"/>
    <xf numFmtId="4" fontId="0" fillId="0" borderId="2" xfId="0" applyNumberFormat="1" applyFill="1" applyBorder="1"/>
    <xf numFmtId="4" fontId="14" fillId="0" borderId="2" xfId="0" applyNumberFormat="1" applyFont="1" applyFill="1" applyBorder="1"/>
    <xf numFmtId="0" fontId="14" fillId="34" borderId="2" xfId="0" applyFont="1" applyFill="1" applyBorder="1" applyAlignment="1">
      <alignment horizontal="center" vertical="center" wrapText="1"/>
    </xf>
    <xf numFmtId="4" fontId="14" fillId="34" borderId="2" xfId="0" applyNumberFormat="1" applyFont="1" applyFill="1" applyBorder="1" applyAlignment="1">
      <alignment horizontal="center" vertical="center" wrapText="1"/>
    </xf>
    <xf numFmtId="0" fontId="0" fillId="3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 applyProtection="1">
      <alignment horizontal="center" vertical="top" wrapText="1"/>
    </xf>
    <xf numFmtId="0" fontId="30" fillId="33" borderId="13" xfId="0" applyNumberFormat="1" applyFont="1" applyFill="1" applyBorder="1" applyAlignment="1" applyProtection="1">
      <alignment horizontal="center" vertical="top" wrapText="1"/>
    </xf>
    <xf numFmtId="0" fontId="30" fillId="33" borderId="12" xfId="0" applyNumberFormat="1" applyFont="1" applyFill="1" applyBorder="1" applyAlignment="1" applyProtection="1">
      <alignment horizontal="center" vertical="center" wrapText="1"/>
    </xf>
    <xf numFmtId="0" fontId="30" fillId="33" borderId="14" xfId="0" applyNumberFormat="1" applyFont="1" applyFill="1" applyBorder="1" applyAlignment="1" applyProtection="1">
      <alignment horizontal="center" vertical="center" wrapText="1"/>
    </xf>
    <xf numFmtId="0" fontId="30" fillId="33" borderId="13" xfId="0" applyNumberFormat="1" applyFont="1" applyFill="1" applyBorder="1" applyAlignment="1" applyProtection="1">
      <alignment horizontal="center" vertical="center" wrapText="1"/>
    </xf>
    <xf numFmtId="0" fontId="29" fillId="33" borderId="0" xfId="0" applyNumberFormat="1" applyFont="1" applyFill="1" applyBorder="1" applyAlignment="1" applyProtection="1">
      <alignment horizontal="center" vertical="top" wrapText="1"/>
    </xf>
    <xf numFmtId="0" fontId="30" fillId="33" borderId="14" xfId="0" applyNumberFormat="1" applyFont="1" applyFill="1" applyBorder="1" applyAlignment="1" applyProtection="1">
      <alignment horizontal="left" vertical="center" wrapText="1"/>
    </xf>
    <xf numFmtId="0" fontId="30" fillId="33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91"/>
  <sheetViews>
    <sheetView tabSelected="1" workbookViewId="0">
      <pane ySplit="3" topLeftCell="A4" activePane="bottomLeft" state="frozen"/>
      <selection pane="bottomLeft" activeCell="I15" sqref="I15"/>
    </sheetView>
  </sheetViews>
  <sheetFormatPr defaultRowHeight="15" x14ac:dyDescent="0.25"/>
  <cols>
    <col min="1" max="1" width="72.5703125" style="5" customWidth="1"/>
    <col min="2" max="2" width="20.42578125" style="7" customWidth="1"/>
    <col min="3" max="3" width="12.140625" style="3" customWidth="1"/>
    <col min="4" max="4" width="14.140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0.5" customHeight="1" x14ac:dyDescent="0.25">
      <c r="A1" s="57" t="s">
        <v>5</v>
      </c>
      <c r="B1" s="57"/>
      <c r="C1" s="57"/>
      <c r="D1" s="57"/>
    </row>
    <row r="2" spans="1:4" s="8" customFormat="1" ht="15.75" x14ac:dyDescent="0.25">
      <c r="A2" s="22" t="s">
        <v>25</v>
      </c>
      <c r="B2" s="59" t="s">
        <v>31</v>
      </c>
      <c r="C2" s="59"/>
      <c r="D2" s="59"/>
    </row>
    <row r="3" spans="1:4" ht="57" x14ac:dyDescent="0.25">
      <c r="A3" s="9" t="s">
        <v>2</v>
      </c>
      <c r="B3" s="10" t="s">
        <v>24</v>
      </c>
      <c r="C3" s="11" t="s">
        <v>0</v>
      </c>
      <c r="D3" s="25" t="s">
        <v>1</v>
      </c>
    </row>
    <row r="4" spans="1:4" x14ac:dyDescent="0.25">
      <c r="A4" s="53" t="s">
        <v>32</v>
      </c>
      <c r="B4" s="26">
        <v>1727891.7854000002</v>
      </c>
      <c r="C4" s="56" t="s">
        <v>135</v>
      </c>
      <c r="D4" s="12"/>
    </row>
    <row r="5" spans="1:4" x14ac:dyDescent="0.25">
      <c r="A5" s="60" t="s">
        <v>29</v>
      </c>
      <c r="B5" s="60"/>
      <c r="C5" s="60"/>
      <c r="D5" s="60"/>
    </row>
    <row r="6" spans="1:4" x14ac:dyDescent="0.25">
      <c r="A6" s="53" t="s">
        <v>33</v>
      </c>
      <c r="B6" s="26">
        <v>1737180.88</v>
      </c>
      <c r="C6" s="56" t="s">
        <v>135</v>
      </c>
      <c r="D6" s="12"/>
    </row>
    <row r="7" spans="1:4" x14ac:dyDescent="0.25">
      <c r="A7" s="53" t="s">
        <v>34</v>
      </c>
      <c r="B7" s="26">
        <v>1662503.98</v>
      </c>
      <c r="C7" s="56" t="s">
        <v>135</v>
      </c>
      <c r="D7" s="12"/>
    </row>
    <row r="8" spans="1:4" x14ac:dyDescent="0.25">
      <c r="A8" s="53" t="s">
        <v>35</v>
      </c>
      <c r="B8" s="26">
        <f>B7-B6</f>
        <v>-74676.899999999907</v>
      </c>
      <c r="C8" s="56" t="s">
        <v>135</v>
      </c>
      <c r="D8" s="12"/>
    </row>
    <row r="9" spans="1:4" x14ac:dyDescent="0.25">
      <c r="A9" s="54" t="s">
        <v>6</v>
      </c>
      <c r="B9" s="26">
        <f>SUM(B10:B13)</f>
        <v>251897.98</v>
      </c>
      <c r="C9" s="56" t="s">
        <v>135</v>
      </c>
      <c r="D9" s="12"/>
    </row>
    <row r="10" spans="1:4" x14ac:dyDescent="0.25">
      <c r="A10" s="55" t="s">
        <v>26</v>
      </c>
      <c r="B10" s="28">
        <v>134927.51</v>
      </c>
      <c r="C10" s="56" t="s">
        <v>135</v>
      </c>
      <c r="D10" s="12"/>
    </row>
    <row r="11" spans="1:4" hidden="1" x14ac:dyDescent="0.25">
      <c r="A11" s="55" t="s">
        <v>27</v>
      </c>
      <c r="B11" s="28">
        <v>0</v>
      </c>
      <c r="C11" s="56" t="s">
        <v>135</v>
      </c>
      <c r="D11" s="12"/>
    </row>
    <row r="12" spans="1:4" x14ac:dyDescent="0.25">
      <c r="A12" s="55" t="s">
        <v>28</v>
      </c>
      <c r="B12" s="28">
        <v>96654.95</v>
      </c>
      <c r="C12" s="56" t="s">
        <v>135</v>
      </c>
      <c r="D12" s="12"/>
    </row>
    <row r="13" spans="1:4" x14ac:dyDescent="0.25">
      <c r="A13" s="55" t="s">
        <v>7</v>
      </c>
      <c r="B13" s="28">
        <f>900*12+792.96*12</f>
        <v>20315.52</v>
      </c>
      <c r="C13" s="14" t="s">
        <v>135</v>
      </c>
      <c r="D13" s="12"/>
    </row>
    <row r="14" spans="1:4" x14ac:dyDescent="0.25">
      <c r="A14" s="13" t="s">
        <v>36</v>
      </c>
      <c r="B14" s="27">
        <f>B6+B9</f>
        <v>1989078.8599999999</v>
      </c>
      <c r="C14" s="56" t="s">
        <v>135</v>
      </c>
      <c r="D14" s="15"/>
    </row>
    <row r="15" spans="1:4" x14ac:dyDescent="0.25">
      <c r="A15" s="58" t="s">
        <v>8</v>
      </c>
      <c r="B15" s="58"/>
      <c r="C15" s="58"/>
      <c r="D15" s="58"/>
    </row>
    <row r="16" spans="1:4" x14ac:dyDescent="0.25">
      <c r="A16" s="16" t="s">
        <v>9</v>
      </c>
      <c r="B16" s="27">
        <f>B17+B18</f>
        <v>267245.25</v>
      </c>
      <c r="C16" s="56" t="s">
        <v>135</v>
      </c>
      <c r="D16" s="15"/>
    </row>
    <row r="17" spans="1:4" s="17" customFormat="1" x14ac:dyDescent="0.25">
      <c r="A17" s="23" t="s">
        <v>120</v>
      </c>
      <c r="B17" s="28">
        <v>130351.67999999999</v>
      </c>
      <c r="C17" s="24" t="s">
        <v>80</v>
      </c>
      <c r="D17" s="24">
        <v>34668</v>
      </c>
    </row>
    <row r="18" spans="1:4" s="17" customFormat="1" x14ac:dyDescent="0.25">
      <c r="A18" s="23" t="s">
        <v>121</v>
      </c>
      <c r="B18" s="28">
        <v>136893.57</v>
      </c>
      <c r="C18" s="24" t="s">
        <v>80</v>
      </c>
      <c r="D18" s="24">
        <v>34656.6</v>
      </c>
    </row>
    <row r="19" spans="1:4" ht="28.5" x14ac:dyDescent="0.25">
      <c r="A19" s="16" t="s">
        <v>10</v>
      </c>
      <c r="B19" s="27">
        <f>B21+B20</f>
        <v>100674.11</v>
      </c>
      <c r="C19" s="56" t="s">
        <v>135</v>
      </c>
      <c r="D19" s="15"/>
    </row>
    <row r="20" spans="1:4" s="17" customFormat="1" x14ac:dyDescent="0.25">
      <c r="A20" s="23" t="s">
        <v>115</v>
      </c>
      <c r="B20" s="28">
        <v>45931.44</v>
      </c>
      <c r="C20" s="24" t="s">
        <v>80</v>
      </c>
      <c r="D20" s="24">
        <v>28887.7</v>
      </c>
    </row>
    <row r="21" spans="1:4" s="17" customFormat="1" x14ac:dyDescent="0.25">
      <c r="A21" s="23" t="s">
        <v>116</v>
      </c>
      <c r="B21" s="28">
        <v>54742.67</v>
      </c>
      <c r="C21" s="24" t="s">
        <v>80</v>
      </c>
      <c r="D21" s="24">
        <v>32977.5</v>
      </c>
    </row>
    <row r="22" spans="1:4" x14ac:dyDescent="0.25">
      <c r="A22" s="16" t="s">
        <v>11</v>
      </c>
      <c r="B22" s="27">
        <f>B23+B24</f>
        <v>158115.45000000001</v>
      </c>
      <c r="C22" s="56" t="s">
        <v>135</v>
      </c>
      <c r="D22" s="40"/>
    </row>
    <row r="23" spans="1:4" s="17" customFormat="1" x14ac:dyDescent="0.25">
      <c r="A23" s="23" t="s">
        <v>74</v>
      </c>
      <c r="B23" s="28">
        <v>79243.12</v>
      </c>
      <c r="C23" s="24" t="s">
        <v>75</v>
      </c>
      <c r="D23" s="24">
        <v>1496</v>
      </c>
    </row>
    <row r="24" spans="1:4" s="17" customFormat="1" x14ac:dyDescent="0.25">
      <c r="A24" s="23" t="s">
        <v>76</v>
      </c>
      <c r="B24" s="28">
        <v>78872.33</v>
      </c>
      <c r="C24" s="24" t="s">
        <v>75</v>
      </c>
      <c r="D24" s="24">
        <v>1489</v>
      </c>
    </row>
    <row r="25" spans="1:4" ht="28.5" x14ac:dyDescent="0.25">
      <c r="A25" s="16" t="s">
        <v>12</v>
      </c>
      <c r="B25" s="27">
        <f>SUM(B26:B31)</f>
        <v>38475.090000000004</v>
      </c>
      <c r="C25" s="56" t="s">
        <v>135</v>
      </c>
      <c r="D25" s="15"/>
    </row>
    <row r="26" spans="1:4" s="17" customFormat="1" x14ac:dyDescent="0.25">
      <c r="A26" s="23" t="s">
        <v>79</v>
      </c>
      <c r="B26" s="28">
        <v>3120.12</v>
      </c>
      <c r="C26" s="24" t="s">
        <v>80</v>
      </c>
      <c r="D26" s="24">
        <v>34668</v>
      </c>
    </row>
    <row r="27" spans="1:4" s="17" customFormat="1" x14ac:dyDescent="0.25">
      <c r="A27" s="23" t="s">
        <v>81</v>
      </c>
      <c r="B27" s="28">
        <v>3119.09</v>
      </c>
      <c r="C27" s="24" t="s">
        <v>80</v>
      </c>
      <c r="D27" s="24">
        <v>34656.6</v>
      </c>
    </row>
    <row r="28" spans="1:4" s="17" customFormat="1" x14ac:dyDescent="0.25">
      <c r="A28" s="23" t="s">
        <v>125</v>
      </c>
      <c r="B28" s="28">
        <v>2773.44</v>
      </c>
      <c r="C28" s="24" t="s">
        <v>80</v>
      </c>
      <c r="D28" s="24">
        <v>34668</v>
      </c>
    </row>
    <row r="29" spans="1:4" s="17" customFormat="1" x14ac:dyDescent="0.25">
      <c r="A29" s="23" t="s">
        <v>126</v>
      </c>
      <c r="B29" s="28">
        <v>3119.09</v>
      </c>
      <c r="C29" s="24" t="s">
        <v>80</v>
      </c>
      <c r="D29" s="24">
        <v>34656.6</v>
      </c>
    </row>
    <row r="30" spans="1:4" s="17" customFormat="1" x14ac:dyDescent="0.25">
      <c r="A30" s="23" t="s">
        <v>127</v>
      </c>
      <c r="B30" s="28">
        <v>13173.84</v>
      </c>
      <c r="C30" s="24" t="s">
        <v>80</v>
      </c>
      <c r="D30" s="24">
        <v>34668</v>
      </c>
    </row>
    <row r="31" spans="1:4" s="17" customFormat="1" x14ac:dyDescent="0.25">
      <c r="A31" s="23" t="s">
        <v>128</v>
      </c>
      <c r="B31" s="28">
        <v>13169.51</v>
      </c>
      <c r="C31" s="24" t="s">
        <v>80</v>
      </c>
      <c r="D31" s="24">
        <v>34656.6</v>
      </c>
    </row>
    <row r="32" spans="1:4" ht="42.75" x14ac:dyDescent="0.25">
      <c r="A32" s="16" t="s">
        <v>13</v>
      </c>
      <c r="B32" s="27">
        <f>SUM(B33:B40)</f>
        <v>14385.32</v>
      </c>
      <c r="C32" s="56" t="s">
        <v>135</v>
      </c>
      <c r="D32" s="19"/>
    </row>
    <row r="33" spans="1:5" s="17" customFormat="1" x14ac:dyDescent="0.25">
      <c r="A33" s="23" t="s">
        <v>88</v>
      </c>
      <c r="B33" s="28">
        <v>79.400000000000006</v>
      </c>
      <c r="C33" s="24" t="s">
        <v>84</v>
      </c>
      <c r="D33" s="24">
        <v>1</v>
      </c>
    </row>
    <row r="34" spans="1:5" s="17" customFormat="1" x14ac:dyDescent="0.25">
      <c r="A34" s="23" t="s">
        <v>91</v>
      </c>
      <c r="B34" s="28">
        <v>6266.52</v>
      </c>
      <c r="C34" s="24" t="s">
        <v>84</v>
      </c>
      <c r="D34" s="24">
        <v>6</v>
      </c>
    </row>
    <row r="35" spans="1:5" s="17" customFormat="1" x14ac:dyDescent="0.25">
      <c r="A35" s="23" t="s">
        <v>92</v>
      </c>
      <c r="B35" s="28">
        <v>464.72</v>
      </c>
      <c r="C35" s="24" t="s">
        <v>84</v>
      </c>
      <c r="D35" s="24">
        <v>2</v>
      </c>
    </row>
    <row r="36" spans="1:5" s="17" customFormat="1" x14ac:dyDescent="0.25">
      <c r="A36" s="23" t="s">
        <v>94</v>
      </c>
      <c r="B36" s="28">
        <v>1500</v>
      </c>
      <c r="C36" s="24" t="s">
        <v>95</v>
      </c>
      <c r="D36" s="24">
        <v>15</v>
      </c>
    </row>
    <row r="37" spans="1:5" s="17" customFormat="1" x14ac:dyDescent="0.25">
      <c r="A37" s="23" t="s">
        <v>96</v>
      </c>
      <c r="B37" s="28">
        <v>385.59</v>
      </c>
      <c r="C37" s="24" t="s">
        <v>84</v>
      </c>
      <c r="D37" s="24">
        <v>1</v>
      </c>
    </row>
    <row r="38" spans="1:5" s="17" customFormat="1" x14ac:dyDescent="0.25">
      <c r="A38" s="23" t="s">
        <v>101</v>
      </c>
      <c r="B38" s="28">
        <v>635.39</v>
      </c>
      <c r="C38" s="24" t="s">
        <v>80</v>
      </c>
      <c r="D38" s="24">
        <v>1</v>
      </c>
    </row>
    <row r="39" spans="1:5" s="17" customFormat="1" x14ac:dyDescent="0.25">
      <c r="A39" s="23" t="s">
        <v>119</v>
      </c>
      <c r="B39" s="28">
        <v>2988</v>
      </c>
      <c r="C39" s="24" t="s">
        <v>90</v>
      </c>
      <c r="D39" s="24">
        <v>120</v>
      </c>
    </row>
    <row r="40" spans="1:5" s="17" customFormat="1" x14ac:dyDescent="0.25">
      <c r="A40" s="23" t="s">
        <v>122</v>
      </c>
      <c r="B40" s="28">
        <v>2065.6999999999998</v>
      </c>
      <c r="C40" s="24" t="s">
        <v>84</v>
      </c>
      <c r="D40" s="24">
        <v>2</v>
      </c>
    </row>
    <row r="41" spans="1:5" ht="42.75" x14ac:dyDescent="0.25">
      <c r="A41" s="16" t="s">
        <v>14</v>
      </c>
      <c r="B41" s="27">
        <f>SUM(B42:B64)</f>
        <v>96124.14</v>
      </c>
      <c r="C41" s="56" t="s">
        <v>135</v>
      </c>
      <c r="D41" s="15"/>
      <c r="E41" s="4" t="s">
        <v>3</v>
      </c>
    </row>
    <row r="42" spans="1:5" s="17" customFormat="1" x14ac:dyDescent="0.25">
      <c r="A42" s="23" t="s">
        <v>77</v>
      </c>
      <c r="B42" s="28">
        <v>2422.65</v>
      </c>
      <c r="C42" s="24" t="s">
        <v>78</v>
      </c>
      <c r="D42" s="24">
        <v>5</v>
      </c>
    </row>
    <row r="43" spans="1:5" s="17" customFormat="1" x14ac:dyDescent="0.25">
      <c r="A43" s="23" t="s">
        <v>86</v>
      </c>
      <c r="B43" s="28">
        <v>1618.72</v>
      </c>
      <c r="C43" s="24" t="s">
        <v>87</v>
      </c>
      <c r="D43" s="24">
        <v>2</v>
      </c>
    </row>
    <row r="44" spans="1:5" s="17" customFormat="1" x14ac:dyDescent="0.25">
      <c r="A44" s="23" t="s">
        <v>89</v>
      </c>
      <c r="B44" s="28">
        <v>179.03</v>
      </c>
      <c r="C44" s="24" t="s">
        <v>90</v>
      </c>
      <c r="D44" s="24">
        <v>1</v>
      </c>
    </row>
    <row r="45" spans="1:5" s="17" customFormat="1" x14ac:dyDescent="0.25">
      <c r="A45" s="23" t="s">
        <v>89</v>
      </c>
      <c r="B45" s="28">
        <v>1409.1</v>
      </c>
      <c r="C45" s="24" t="s">
        <v>90</v>
      </c>
      <c r="D45" s="24">
        <v>6</v>
      </c>
    </row>
    <row r="46" spans="1:5" s="17" customFormat="1" x14ac:dyDescent="0.25">
      <c r="A46" s="23" t="s">
        <v>93</v>
      </c>
      <c r="B46" s="28">
        <v>232.36</v>
      </c>
      <c r="C46" s="24" t="s">
        <v>84</v>
      </c>
      <c r="D46" s="24">
        <v>1</v>
      </c>
    </row>
    <row r="47" spans="1:5" s="17" customFormat="1" x14ac:dyDescent="0.25">
      <c r="A47" s="23" t="s">
        <v>98</v>
      </c>
      <c r="B47" s="28">
        <v>10666.6</v>
      </c>
      <c r="C47" s="24" t="s">
        <v>90</v>
      </c>
      <c r="D47" s="24">
        <v>38</v>
      </c>
    </row>
    <row r="48" spans="1:5" s="17" customFormat="1" x14ac:dyDescent="0.25">
      <c r="A48" s="23" t="s">
        <v>98</v>
      </c>
      <c r="B48" s="28">
        <v>10033.92</v>
      </c>
      <c r="C48" s="24" t="s">
        <v>90</v>
      </c>
      <c r="D48" s="24">
        <v>72</v>
      </c>
    </row>
    <row r="49" spans="1:4" s="17" customFormat="1" x14ac:dyDescent="0.25">
      <c r="A49" s="23" t="s">
        <v>99</v>
      </c>
      <c r="B49" s="28">
        <v>697.08</v>
      </c>
      <c r="C49" s="24" t="s">
        <v>84</v>
      </c>
      <c r="D49" s="24">
        <v>3</v>
      </c>
    </row>
    <row r="50" spans="1:4" s="17" customFormat="1" x14ac:dyDescent="0.25">
      <c r="A50" s="23" t="s">
        <v>102</v>
      </c>
      <c r="B50" s="28">
        <v>753.93</v>
      </c>
      <c r="C50" s="24" t="s">
        <v>84</v>
      </c>
      <c r="D50" s="24">
        <v>1</v>
      </c>
    </row>
    <row r="51" spans="1:4" s="17" customFormat="1" x14ac:dyDescent="0.25">
      <c r="A51" s="23" t="s">
        <v>103</v>
      </c>
      <c r="B51" s="28">
        <v>9149.85</v>
      </c>
      <c r="C51" s="24" t="s">
        <v>84</v>
      </c>
      <c r="D51" s="24">
        <v>15</v>
      </c>
    </row>
    <row r="52" spans="1:4" s="17" customFormat="1" x14ac:dyDescent="0.25">
      <c r="A52" s="23" t="s">
        <v>104</v>
      </c>
      <c r="B52" s="28">
        <v>954.41</v>
      </c>
      <c r="C52" s="24" t="s">
        <v>84</v>
      </c>
      <c r="D52" s="24">
        <v>1</v>
      </c>
    </row>
    <row r="53" spans="1:4" s="17" customFormat="1" x14ac:dyDescent="0.25">
      <c r="A53" s="23" t="s">
        <v>105</v>
      </c>
      <c r="B53" s="28">
        <v>29598.66</v>
      </c>
      <c r="C53" s="24" t="s">
        <v>84</v>
      </c>
      <c r="D53" s="24">
        <v>21</v>
      </c>
    </row>
    <row r="54" spans="1:4" s="17" customFormat="1" x14ac:dyDescent="0.25">
      <c r="A54" s="23" t="s">
        <v>106</v>
      </c>
      <c r="B54" s="28">
        <v>12032</v>
      </c>
      <c r="C54" s="24" t="s">
        <v>90</v>
      </c>
      <c r="D54" s="24">
        <v>8</v>
      </c>
    </row>
    <row r="55" spans="1:4" s="17" customFormat="1" x14ac:dyDescent="0.25">
      <c r="A55" s="23" t="s">
        <v>107</v>
      </c>
      <c r="B55" s="28">
        <v>1407.5</v>
      </c>
      <c r="C55" s="24" t="s">
        <v>90</v>
      </c>
      <c r="D55" s="24">
        <v>2.5</v>
      </c>
    </row>
    <row r="56" spans="1:4" s="17" customFormat="1" x14ac:dyDescent="0.25">
      <c r="A56" s="23" t="s">
        <v>108</v>
      </c>
      <c r="B56" s="28">
        <v>455.6</v>
      </c>
      <c r="C56" s="24" t="s">
        <v>84</v>
      </c>
      <c r="D56" s="24">
        <v>0.5</v>
      </c>
    </row>
    <row r="57" spans="1:4" s="17" customFormat="1" x14ac:dyDescent="0.25">
      <c r="A57" s="23" t="s">
        <v>109</v>
      </c>
      <c r="B57" s="28">
        <v>5123.6899999999996</v>
      </c>
      <c r="C57" s="24" t="s">
        <v>84</v>
      </c>
      <c r="D57" s="24">
        <v>5.5</v>
      </c>
    </row>
    <row r="58" spans="1:4" s="17" customFormat="1" x14ac:dyDescent="0.25">
      <c r="A58" s="23" t="s">
        <v>110</v>
      </c>
      <c r="B58" s="28">
        <v>2454</v>
      </c>
      <c r="C58" s="24" t="s">
        <v>90</v>
      </c>
      <c r="D58" s="24">
        <v>2</v>
      </c>
    </row>
    <row r="59" spans="1:4" s="17" customFormat="1" x14ac:dyDescent="0.25">
      <c r="A59" s="23" t="s">
        <v>123</v>
      </c>
      <c r="B59" s="28">
        <v>898</v>
      </c>
      <c r="C59" s="24" t="s">
        <v>84</v>
      </c>
      <c r="D59" s="24">
        <v>5</v>
      </c>
    </row>
    <row r="60" spans="1:4" s="17" customFormat="1" x14ac:dyDescent="0.25">
      <c r="A60" s="23" t="s">
        <v>123</v>
      </c>
      <c r="B60" s="28">
        <v>171.34</v>
      </c>
      <c r="C60" s="24" t="s">
        <v>84</v>
      </c>
      <c r="D60" s="24">
        <v>1</v>
      </c>
    </row>
    <row r="61" spans="1:4" s="17" customFormat="1" x14ac:dyDescent="0.25">
      <c r="A61" s="23" t="s">
        <v>129</v>
      </c>
      <c r="B61" s="28">
        <v>540.28</v>
      </c>
      <c r="C61" s="24" t="s">
        <v>130</v>
      </c>
      <c r="D61" s="24">
        <v>2</v>
      </c>
    </row>
    <row r="62" spans="1:4" s="17" customFormat="1" x14ac:dyDescent="0.25">
      <c r="A62" s="23" t="s">
        <v>131</v>
      </c>
      <c r="B62" s="28">
        <v>112.92</v>
      </c>
      <c r="C62" s="24" t="s">
        <v>84</v>
      </c>
      <c r="D62" s="24">
        <v>1</v>
      </c>
    </row>
    <row r="63" spans="1:4" s="17" customFormat="1" x14ac:dyDescent="0.25">
      <c r="A63" s="23" t="s">
        <v>132</v>
      </c>
      <c r="B63" s="28">
        <v>2805</v>
      </c>
      <c r="C63" s="24" t="s">
        <v>90</v>
      </c>
      <c r="D63" s="24">
        <v>1.7</v>
      </c>
    </row>
    <row r="64" spans="1:4" s="17" customFormat="1" x14ac:dyDescent="0.25">
      <c r="A64" s="23" t="s">
        <v>133</v>
      </c>
      <c r="B64" s="28">
        <v>2407.5</v>
      </c>
      <c r="C64" s="24" t="s">
        <v>90</v>
      </c>
      <c r="D64" s="24">
        <v>1.5</v>
      </c>
    </row>
    <row r="65" spans="1:4" ht="28.5" x14ac:dyDescent="0.25">
      <c r="A65" s="16" t="s">
        <v>15</v>
      </c>
      <c r="B65" s="27">
        <v>0</v>
      </c>
      <c r="C65" s="56" t="s">
        <v>135</v>
      </c>
      <c r="D65" s="15"/>
    </row>
    <row r="66" spans="1:4" ht="28.5" x14ac:dyDescent="0.25">
      <c r="A66" s="16" t="s">
        <v>16</v>
      </c>
      <c r="B66" s="27">
        <v>0</v>
      </c>
      <c r="C66" s="56" t="s">
        <v>135</v>
      </c>
      <c r="D66" s="15"/>
    </row>
    <row r="67" spans="1:4" x14ac:dyDescent="0.25">
      <c r="A67" s="16" t="s">
        <v>17</v>
      </c>
      <c r="B67" s="27">
        <v>0</v>
      </c>
      <c r="C67" s="56" t="s">
        <v>135</v>
      </c>
      <c r="D67" s="15"/>
    </row>
    <row r="68" spans="1:4" ht="28.5" x14ac:dyDescent="0.25">
      <c r="A68" s="16" t="s">
        <v>18</v>
      </c>
      <c r="B68" s="27">
        <f>SUM(B69:B69)</f>
        <v>974.73</v>
      </c>
      <c r="C68" s="56" t="s">
        <v>135</v>
      </c>
      <c r="D68" s="15"/>
    </row>
    <row r="69" spans="1:4" s="17" customFormat="1" x14ac:dyDescent="0.25">
      <c r="A69" s="23" t="s">
        <v>124</v>
      </c>
      <c r="B69" s="28">
        <v>974.73</v>
      </c>
      <c r="C69" s="24" t="s">
        <v>84</v>
      </c>
      <c r="D69" s="24">
        <v>3</v>
      </c>
    </row>
    <row r="70" spans="1:4" ht="28.5" x14ac:dyDescent="0.25">
      <c r="A70" s="16" t="s">
        <v>19</v>
      </c>
      <c r="B70" s="27">
        <f>SUM(B71:B72)</f>
        <v>15251.3</v>
      </c>
      <c r="C70" s="56" t="s">
        <v>135</v>
      </c>
      <c r="D70" s="15"/>
    </row>
    <row r="71" spans="1:4" s="17" customFormat="1" x14ac:dyDescent="0.25">
      <c r="A71" s="23" t="s">
        <v>113</v>
      </c>
      <c r="B71" s="28">
        <v>7971.02</v>
      </c>
      <c r="C71" s="24" t="s">
        <v>80</v>
      </c>
      <c r="D71" s="24">
        <v>34656.6</v>
      </c>
    </row>
    <row r="72" spans="1:4" s="17" customFormat="1" x14ac:dyDescent="0.25">
      <c r="A72" s="23" t="s">
        <v>114</v>
      </c>
      <c r="B72" s="28">
        <v>7280.28</v>
      </c>
      <c r="C72" s="24" t="s">
        <v>80</v>
      </c>
      <c r="D72" s="24">
        <v>34668</v>
      </c>
    </row>
    <row r="73" spans="1:4" ht="28.5" x14ac:dyDescent="0.25">
      <c r="A73" s="16" t="s">
        <v>20</v>
      </c>
      <c r="B73" s="27">
        <f>SUM(B74:B75)</f>
        <v>58925.34</v>
      </c>
      <c r="C73" s="56" t="s">
        <v>135</v>
      </c>
      <c r="D73" s="15"/>
    </row>
    <row r="74" spans="1:4" s="17" customFormat="1" x14ac:dyDescent="0.25">
      <c r="A74" s="23" t="s">
        <v>111</v>
      </c>
      <c r="B74" s="28">
        <v>27734.400000000001</v>
      </c>
      <c r="C74" s="24" t="s">
        <v>80</v>
      </c>
      <c r="D74" s="24">
        <v>34668</v>
      </c>
    </row>
    <row r="75" spans="1:4" s="17" customFormat="1" x14ac:dyDescent="0.25">
      <c r="A75" s="23" t="s">
        <v>112</v>
      </c>
      <c r="B75" s="28">
        <v>31190.94</v>
      </c>
      <c r="C75" s="24" t="s">
        <v>80</v>
      </c>
      <c r="D75" s="24">
        <v>34656.6</v>
      </c>
    </row>
    <row r="76" spans="1:4" ht="28.5" x14ac:dyDescent="0.25">
      <c r="A76" s="16" t="s">
        <v>21</v>
      </c>
      <c r="B76" s="27">
        <f>SUM(B77:B80)</f>
        <v>18888.260000000002</v>
      </c>
      <c r="C76" s="56" t="s">
        <v>135</v>
      </c>
      <c r="D76" s="15"/>
    </row>
    <row r="77" spans="1:4" s="17" customFormat="1" x14ac:dyDescent="0.25">
      <c r="A77" s="23" t="s">
        <v>82</v>
      </c>
      <c r="B77" s="28">
        <v>1251.3</v>
      </c>
      <c r="C77" s="24" t="s">
        <v>80</v>
      </c>
      <c r="D77" s="24">
        <v>430</v>
      </c>
    </row>
    <row r="78" spans="1:4" s="17" customFormat="1" x14ac:dyDescent="0.25">
      <c r="A78" s="23" t="s">
        <v>83</v>
      </c>
      <c r="B78" s="28">
        <v>3360</v>
      </c>
      <c r="C78" s="24" t="s">
        <v>84</v>
      </c>
      <c r="D78" s="24">
        <v>21</v>
      </c>
    </row>
    <row r="79" spans="1:4" s="17" customFormat="1" x14ac:dyDescent="0.25">
      <c r="A79" s="23" t="s">
        <v>85</v>
      </c>
      <c r="B79" s="28">
        <v>2040.54</v>
      </c>
      <c r="C79" s="24" t="s">
        <v>80</v>
      </c>
      <c r="D79" s="24">
        <v>1437</v>
      </c>
    </row>
    <row r="80" spans="1:4" s="17" customFormat="1" x14ac:dyDescent="0.25">
      <c r="A80" s="23" t="s">
        <v>85</v>
      </c>
      <c r="B80" s="28">
        <v>12236.42</v>
      </c>
      <c r="C80" s="24" t="s">
        <v>80</v>
      </c>
      <c r="D80" s="24">
        <v>8617.2000000000007</v>
      </c>
    </row>
    <row r="81" spans="1:8" ht="57" x14ac:dyDescent="0.25">
      <c r="A81" s="16" t="s">
        <v>22</v>
      </c>
      <c r="B81" s="27">
        <f>SUM(B82:B85)</f>
        <v>163505.26</v>
      </c>
      <c r="C81" s="56" t="s">
        <v>135</v>
      </c>
      <c r="D81" s="15"/>
    </row>
    <row r="82" spans="1:8" s="17" customFormat="1" x14ac:dyDescent="0.25">
      <c r="A82" s="23" t="s">
        <v>97</v>
      </c>
      <c r="B82" s="28">
        <v>272.25</v>
      </c>
      <c r="C82" s="24" t="s">
        <v>80</v>
      </c>
      <c r="D82" s="24">
        <v>16014.55</v>
      </c>
    </row>
    <row r="83" spans="1:8" s="17" customFormat="1" x14ac:dyDescent="0.25">
      <c r="A83" s="23" t="s">
        <v>100</v>
      </c>
      <c r="B83" s="28">
        <v>3779.33</v>
      </c>
      <c r="C83" s="24" t="s">
        <v>84</v>
      </c>
      <c r="D83" s="24">
        <v>1</v>
      </c>
    </row>
    <row r="84" spans="1:8" s="17" customFormat="1" x14ac:dyDescent="0.25">
      <c r="A84" s="23" t="s">
        <v>117</v>
      </c>
      <c r="B84" s="28">
        <v>83512.23</v>
      </c>
      <c r="C84" s="24" t="s">
        <v>80</v>
      </c>
      <c r="D84" s="24">
        <v>34086.620000000003</v>
      </c>
    </row>
    <row r="85" spans="1:8" s="17" customFormat="1" x14ac:dyDescent="0.25">
      <c r="A85" s="23" t="s">
        <v>118</v>
      </c>
      <c r="B85" s="28">
        <v>75941.45</v>
      </c>
      <c r="C85" s="24" t="s">
        <v>80</v>
      </c>
      <c r="D85" s="24">
        <v>30996.51</v>
      </c>
    </row>
    <row r="86" spans="1:8" x14ac:dyDescent="0.25">
      <c r="A86" s="16" t="s">
        <v>23</v>
      </c>
      <c r="B86" s="27">
        <f>B87</f>
        <v>7260</v>
      </c>
      <c r="C86" s="56" t="s">
        <v>135</v>
      </c>
      <c r="D86" s="15"/>
    </row>
    <row r="87" spans="1:8" ht="30" x14ac:dyDescent="0.25">
      <c r="A87" s="20" t="s">
        <v>30</v>
      </c>
      <c r="B87" s="29">
        <f>D87*5*12</f>
        <v>7260</v>
      </c>
      <c r="C87" s="21" t="s">
        <v>4</v>
      </c>
      <c r="D87" s="18">
        <v>121</v>
      </c>
    </row>
    <row r="88" spans="1:8" x14ac:dyDescent="0.25">
      <c r="A88" s="13" t="s">
        <v>37</v>
      </c>
      <c r="B88" s="27">
        <f>B16+B19+B22+B25+B32+B41+B65+B66+B67+B68+B70+B73+B76+B81</f>
        <v>932564.25</v>
      </c>
      <c r="C88" s="56" t="s">
        <v>135</v>
      </c>
      <c r="D88" s="15"/>
      <c r="H88" s="1" t="b">
        <f>B88='Работы 2019 '!C60</f>
        <v>1</v>
      </c>
    </row>
    <row r="89" spans="1:8" x14ac:dyDescent="0.25">
      <c r="A89" s="13" t="s">
        <v>38</v>
      </c>
      <c r="B89" s="27">
        <f>B88*1.2+B86</f>
        <v>1126337.0999999999</v>
      </c>
      <c r="C89" s="56" t="s">
        <v>135</v>
      </c>
      <c r="D89" s="15"/>
    </row>
    <row r="90" spans="1:8" x14ac:dyDescent="0.25">
      <c r="A90" s="13" t="s">
        <v>39</v>
      </c>
      <c r="B90" s="27">
        <f>B4+B6+B9-B89</f>
        <v>2590633.5454000002</v>
      </c>
      <c r="C90" s="56" t="s">
        <v>135</v>
      </c>
      <c r="D90" s="15"/>
    </row>
    <row r="91" spans="1:8" ht="28.5" x14ac:dyDescent="0.25">
      <c r="A91" s="16" t="s">
        <v>40</v>
      </c>
      <c r="B91" s="27">
        <f>B90+B8</f>
        <v>2515956.6454000003</v>
      </c>
      <c r="C91" s="56" t="s">
        <v>135</v>
      </c>
      <c r="D91" s="15"/>
    </row>
  </sheetData>
  <sheetProtection sheet="1" objects="1" scenarios="1" formatCells="0" formatColumns="0" sort="0" autoFilter="0" pivotTables="0"/>
  <mergeCells count="4">
    <mergeCell ref="A1:D1"/>
    <mergeCell ref="A15:D15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0"/>
  <sheetViews>
    <sheetView workbookViewId="0">
      <pane ySplit="3" topLeftCell="A46" activePane="bottomLeft" state="frozen"/>
      <selection pane="bottomLeft" activeCell="D68" sqref="D68"/>
    </sheetView>
  </sheetViews>
  <sheetFormatPr defaultRowHeight="15" x14ac:dyDescent="0.25"/>
  <cols>
    <col min="1" max="1" width="9.140625" style="44"/>
    <col min="2" max="2" width="82.28515625" customWidth="1"/>
    <col min="3" max="3" width="14.5703125" style="46" customWidth="1"/>
    <col min="4" max="4" width="11.7109375" style="44" customWidth="1"/>
    <col min="5" max="5" width="11.7109375" customWidth="1"/>
  </cols>
  <sheetData>
    <row r="1" spans="1:5" x14ac:dyDescent="0.25">
      <c r="B1" s="41" t="s">
        <v>68</v>
      </c>
      <c r="E1" s="41"/>
    </row>
    <row r="2" spans="1:5" x14ac:dyDescent="0.25">
      <c r="B2" s="41" t="s">
        <v>69</v>
      </c>
      <c r="E2" s="41"/>
    </row>
    <row r="3" spans="1:5" ht="18.75" customHeight="1" x14ac:dyDescent="0.25">
      <c r="A3" s="51" t="s">
        <v>134</v>
      </c>
      <c r="B3" s="49" t="s">
        <v>70</v>
      </c>
      <c r="C3" s="50" t="s">
        <v>71</v>
      </c>
      <c r="D3" s="49" t="s">
        <v>72</v>
      </c>
      <c r="E3" s="49" t="s">
        <v>73</v>
      </c>
    </row>
    <row r="4" spans="1:5" x14ac:dyDescent="0.25">
      <c r="A4" s="52">
        <v>3</v>
      </c>
      <c r="B4" s="42" t="s">
        <v>74</v>
      </c>
      <c r="C4" s="47">
        <v>79243.12</v>
      </c>
      <c r="D4" s="45" t="s">
        <v>75</v>
      </c>
      <c r="E4" s="43">
        <v>1496</v>
      </c>
    </row>
    <row r="5" spans="1:5" x14ac:dyDescent="0.25">
      <c r="A5" s="52">
        <v>3</v>
      </c>
      <c r="B5" s="42" t="s">
        <v>76</v>
      </c>
      <c r="C5" s="47">
        <v>78872.33</v>
      </c>
      <c r="D5" s="45" t="s">
        <v>75</v>
      </c>
      <c r="E5" s="43">
        <v>1489</v>
      </c>
    </row>
    <row r="6" spans="1:5" x14ac:dyDescent="0.25">
      <c r="A6" s="52">
        <v>6</v>
      </c>
      <c r="B6" s="42" t="s">
        <v>77</v>
      </c>
      <c r="C6" s="47">
        <v>2422.65</v>
      </c>
      <c r="D6" s="45" t="s">
        <v>78</v>
      </c>
      <c r="E6" s="43">
        <v>5</v>
      </c>
    </row>
    <row r="7" spans="1:5" x14ac:dyDescent="0.25">
      <c r="A7" s="52">
        <v>4</v>
      </c>
      <c r="B7" s="42" t="s">
        <v>79</v>
      </c>
      <c r="C7" s="47">
        <v>3120.12</v>
      </c>
      <c r="D7" s="45" t="s">
        <v>80</v>
      </c>
      <c r="E7" s="43">
        <v>34668</v>
      </c>
    </row>
    <row r="8" spans="1:5" x14ac:dyDescent="0.25">
      <c r="A8" s="52">
        <v>4</v>
      </c>
      <c r="B8" s="42" t="s">
        <v>81</v>
      </c>
      <c r="C8" s="47">
        <v>3119.09</v>
      </c>
      <c r="D8" s="45" t="s">
        <v>80</v>
      </c>
      <c r="E8" s="43">
        <v>34656.6</v>
      </c>
    </row>
    <row r="9" spans="1:5" x14ac:dyDescent="0.25">
      <c r="A9" s="52">
        <v>13</v>
      </c>
      <c r="B9" s="42" t="s">
        <v>82</v>
      </c>
      <c r="C9" s="47">
        <v>1251.3</v>
      </c>
      <c r="D9" s="45" t="s">
        <v>80</v>
      </c>
      <c r="E9" s="43">
        <v>430</v>
      </c>
    </row>
    <row r="10" spans="1:5" x14ac:dyDescent="0.25">
      <c r="A10" s="52">
        <v>13</v>
      </c>
      <c r="B10" s="42" t="s">
        <v>83</v>
      </c>
      <c r="C10" s="47">
        <v>3360</v>
      </c>
      <c r="D10" s="45" t="s">
        <v>84</v>
      </c>
      <c r="E10" s="43">
        <v>21</v>
      </c>
    </row>
    <row r="11" spans="1:5" x14ac:dyDescent="0.25">
      <c r="A11" s="52">
        <v>13</v>
      </c>
      <c r="B11" s="42" t="s">
        <v>85</v>
      </c>
      <c r="C11" s="47">
        <v>2040.54</v>
      </c>
      <c r="D11" s="45" t="s">
        <v>80</v>
      </c>
      <c r="E11" s="43">
        <v>1437</v>
      </c>
    </row>
    <row r="12" spans="1:5" x14ac:dyDescent="0.25">
      <c r="A12" s="52">
        <v>13</v>
      </c>
      <c r="B12" s="42" t="s">
        <v>85</v>
      </c>
      <c r="C12" s="47">
        <v>12236.42</v>
      </c>
      <c r="D12" s="45" t="s">
        <v>80</v>
      </c>
      <c r="E12" s="43">
        <v>8617.2000000000007</v>
      </c>
    </row>
    <row r="13" spans="1:5" x14ac:dyDescent="0.25">
      <c r="A13" s="52">
        <v>6</v>
      </c>
      <c r="B13" s="42" t="s">
        <v>86</v>
      </c>
      <c r="C13" s="47">
        <v>1618.72</v>
      </c>
      <c r="D13" s="45" t="s">
        <v>87</v>
      </c>
      <c r="E13" s="43">
        <v>2</v>
      </c>
    </row>
    <row r="14" spans="1:5" x14ac:dyDescent="0.25">
      <c r="A14" s="52">
        <v>5</v>
      </c>
      <c r="B14" s="42" t="s">
        <v>88</v>
      </c>
      <c r="C14" s="47">
        <v>79.400000000000006</v>
      </c>
      <c r="D14" s="45" t="s">
        <v>84</v>
      </c>
      <c r="E14" s="43">
        <v>1</v>
      </c>
    </row>
    <row r="15" spans="1:5" x14ac:dyDescent="0.25">
      <c r="A15" s="52">
        <v>6</v>
      </c>
      <c r="B15" s="42" t="s">
        <v>89</v>
      </c>
      <c r="C15" s="47">
        <v>179.03</v>
      </c>
      <c r="D15" s="45" t="s">
        <v>90</v>
      </c>
      <c r="E15" s="43">
        <v>1</v>
      </c>
    </row>
    <row r="16" spans="1:5" x14ac:dyDescent="0.25">
      <c r="A16" s="52">
        <v>6</v>
      </c>
      <c r="B16" s="42" t="s">
        <v>89</v>
      </c>
      <c r="C16" s="47">
        <v>1409.1</v>
      </c>
      <c r="D16" s="45" t="s">
        <v>90</v>
      </c>
      <c r="E16" s="43">
        <v>6</v>
      </c>
    </row>
    <row r="17" spans="1:5" x14ac:dyDescent="0.25">
      <c r="A17" s="52">
        <v>5</v>
      </c>
      <c r="B17" s="42" t="s">
        <v>91</v>
      </c>
      <c r="C17" s="47">
        <v>6266.52</v>
      </c>
      <c r="D17" s="45" t="s">
        <v>84</v>
      </c>
      <c r="E17" s="43">
        <v>6</v>
      </c>
    </row>
    <row r="18" spans="1:5" x14ac:dyDescent="0.25">
      <c r="A18" s="52">
        <v>5</v>
      </c>
      <c r="B18" s="42" t="s">
        <v>92</v>
      </c>
      <c r="C18" s="47">
        <v>464.72</v>
      </c>
      <c r="D18" s="45" t="s">
        <v>84</v>
      </c>
      <c r="E18" s="43">
        <v>2</v>
      </c>
    </row>
    <row r="19" spans="1:5" x14ac:dyDescent="0.25">
      <c r="A19" s="52">
        <v>6</v>
      </c>
      <c r="B19" s="42" t="s">
        <v>93</v>
      </c>
      <c r="C19" s="47">
        <v>232.36</v>
      </c>
      <c r="D19" s="45" t="s">
        <v>84</v>
      </c>
      <c r="E19" s="43">
        <v>1</v>
      </c>
    </row>
    <row r="20" spans="1:5" x14ac:dyDescent="0.25">
      <c r="A20" s="52">
        <v>5</v>
      </c>
      <c r="B20" s="42" t="s">
        <v>94</v>
      </c>
      <c r="C20" s="47">
        <v>1500</v>
      </c>
      <c r="D20" s="45" t="s">
        <v>95</v>
      </c>
      <c r="E20" s="43">
        <v>15</v>
      </c>
    </row>
    <row r="21" spans="1:5" x14ac:dyDescent="0.25">
      <c r="A21" s="52">
        <v>5</v>
      </c>
      <c r="B21" s="42" t="s">
        <v>96</v>
      </c>
      <c r="C21" s="47">
        <v>385.59</v>
      </c>
      <c r="D21" s="45" t="s">
        <v>84</v>
      </c>
      <c r="E21" s="43">
        <v>1</v>
      </c>
    </row>
    <row r="22" spans="1:5" x14ac:dyDescent="0.25">
      <c r="A22" s="52">
        <v>14</v>
      </c>
      <c r="B22" s="42" t="s">
        <v>97</v>
      </c>
      <c r="C22" s="47">
        <v>272.25</v>
      </c>
      <c r="D22" s="45" t="s">
        <v>80</v>
      </c>
      <c r="E22" s="43">
        <v>16014.55</v>
      </c>
    </row>
    <row r="23" spans="1:5" x14ac:dyDescent="0.25">
      <c r="A23" s="52">
        <v>6</v>
      </c>
      <c r="B23" s="42" t="s">
        <v>98</v>
      </c>
      <c r="C23" s="47">
        <v>10666.6</v>
      </c>
      <c r="D23" s="45" t="s">
        <v>90</v>
      </c>
      <c r="E23" s="43">
        <v>38</v>
      </c>
    </row>
    <row r="24" spans="1:5" x14ac:dyDescent="0.25">
      <c r="A24" s="52">
        <v>6</v>
      </c>
      <c r="B24" s="42" t="s">
        <v>98</v>
      </c>
      <c r="C24" s="47">
        <v>10033.92</v>
      </c>
      <c r="D24" s="45" t="s">
        <v>90</v>
      </c>
      <c r="E24" s="43">
        <v>72</v>
      </c>
    </row>
    <row r="25" spans="1:5" x14ac:dyDescent="0.25">
      <c r="A25" s="52">
        <v>6</v>
      </c>
      <c r="B25" s="42" t="s">
        <v>99</v>
      </c>
      <c r="C25" s="47">
        <v>697.08</v>
      </c>
      <c r="D25" s="45" t="s">
        <v>84</v>
      </c>
      <c r="E25" s="43">
        <v>3</v>
      </c>
    </row>
    <row r="26" spans="1:5" x14ac:dyDescent="0.25">
      <c r="A26" s="52">
        <v>14</v>
      </c>
      <c r="B26" s="42" t="s">
        <v>100</v>
      </c>
      <c r="C26" s="47">
        <v>3779.33</v>
      </c>
      <c r="D26" s="45" t="s">
        <v>84</v>
      </c>
      <c r="E26" s="43">
        <v>1</v>
      </c>
    </row>
    <row r="27" spans="1:5" x14ac:dyDescent="0.25">
      <c r="A27" s="52">
        <v>5</v>
      </c>
      <c r="B27" s="42" t="s">
        <v>101</v>
      </c>
      <c r="C27" s="47">
        <v>635.39</v>
      </c>
      <c r="D27" s="45" t="s">
        <v>80</v>
      </c>
      <c r="E27" s="43">
        <v>1</v>
      </c>
    </row>
    <row r="28" spans="1:5" x14ac:dyDescent="0.25">
      <c r="A28" s="52">
        <v>6</v>
      </c>
      <c r="B28" s="42" t="s">
        <v>102</v>
      </c>
      <c r="C28" s="47">
        <v>753.93</v>
      </c>
      <c r="D28" s="45" t="s">
        <v>84</v>
      </c>
      <c r="E28" s="43">
        <v>1</v>
      </c>
    </row>
    <row r="29" spans="1:5" x14ac:dyDescent="0.25">
      <c r="A29" s="52">
        <v>6</v>
      </c>
      <c r="B29" s="42" t="s">
        <v>103</v>
      </c>
      <c r="C29" s="47">
        <v>9149.85</v>
      </c>
      <c r="D29" s="45" t="s">
        <v>84</v>
      </c>
      <c r="E29" s="43">
        <v>15</v>
      </c>
    </row>
    <row r="30" spans="1:5" x14ac:dyDescent="0.25">
      <c r="A30" s="52">
        <v>6</v>
      </c>
      <c r="B30" s="42" t="s">
        <v>104</v>
      </c>
      <c r="C30" s="47">
        <v>954.41</v>
      </c>
      <c r="D30" s="45" t="s">
        <v>84</v>
      </c>
      <c r="E30" s="43">
        <v>1</v>
      </c>
    </row>
    <row r="31" spans="1:5" x14ac:dyDescent="0.25">
      <c r="A31" s="52">
        <v>6</v>
      </c>
      <c r="B31" s="42" t="s">
        <v>105</v>
      </c>
      <c r="C31" s="47">
        <v>29598.66</v>
      </c>
      <c r="D31" s="45" t="s">
        <v>84</v>
      </c>
      <c r="E31" s="43">
        <v>21</v>
      </c>
    </row>
    <row r="32" spans="1:5" x14ac:dyDescent="0.25">
      <c r="A32" s="52">
        <v>6</v>
      </c>
      <c r="B32" s="42" t="s">
        <v>106</v>
      </c>
      <c r="C32" s="47">
        <v>12032</v>
      </c>
      <c r="D32" s="45" t="s">
        <v>90</v>
      </c>
      <c r="E32" s="43">
        <v>8</v>
      </c>
    </row>
    <row r="33" spans="1:5" x14ac:dyDescent="0.25">
      <c r="A33" s="52">
        <v>6</v>
      </c>
      <c r="B33" s="42" t="s">
        <v>107</v>
      </c>
      <c r="C33" s="47">
        <v>1407.5</v>
      </c>
      <c r="D33" s="45" t="s">
        <v>90</v>
      </c>
      <c r="E33" s="43">
        <v>2.5</v>
      </c>
    </row>
    <row r="34" spans="1:5" x14ac:dyDescent="0.25">
      <c r="A34" s="52">
        <v>6</v>
      </c>
      <c r="B34" s="42" t="s">
        <v>108</v>
      </c>
      <c r="C34" s="47">
        <v>455.6</v>
      </c>
      <c r="D34" s="45" t="s">
        <v>84</v>
      </c>
      <c r="E34" s="43">
        <v>0.5</v>
      </c>
    </row>
    <row r="35" spans="1:5" x14ac:dyDescent="0.25">
      <c r="A35" s="52">
        <v>6</v>
      </c>
      <c r="B35" s="42" t="s">
        <v>109</v>
      </c>
      <c r="C35" s="47">
        <v>5123.6899999999996</v>
      </c>
      <c r="D35" s="45" t="s">
        <v>84</v>
      </c>
      <c r="E35" s="43">
        <v>5.5</v>
      </c>
    </row>
    <row r="36" spans="1:5" x14ac:dyDescent="0.25">
      <c r="A36" s="52">
        <v>6</v>
      </c>
      <c r="B36" s="42" t="s">
        <v>110</v>
      </c>
      <c r="C36" s="47">
        <v>2454</v>
      </c>
      <c r="D36" s="45" t="s">
        <v>90</v>
      </c>
      <c r="E36" s="43">
        <v>2</v>
      </c>
    </row>
    <row r="37" spans="1:5" x14ac:dyDescent="0.25">
      <c r="A37" s="52">
        <v>12</v>
      </c>
      <c r="B37" s="42" t="s">
        <v>111</v>
      </c>
      <c r="C37" s="47">
        <v>27734.400000000001</v>
      </c>
      <c r="D37" s="45" t="s">
        <v>80</v>
      </c>
      <c r="E37" s="43">
        <v>34668</v>
      </c>
    </row>
    <row r="38" spans="1:5" x14ac:dyDescent="0.25">
      <c r="A38" s="52">
        <v>12</v>
      </c>
      <c r="B38" s="42" t="s">
        <v>112</v>
      </c>
      <c r="C38" s="47">
        <v>31190.94</v>
      </c>
      <c r="D38" s="45" t="s">
        <v>80</v>
      </c>
      <c r="E38" s="43">
        <v>34656.6</v>
      </c>
    </row>
    <row r="39" spans="1:5" x14ac:dyDescent="0.25">
      <c r="A39" s="52">
        <v>11</v>
      </c>
      <c r="B39" s="42" t="s">
        <v>113</v>
      </c>
      <c r="C39" s="47">
        <v>7971.02</v>
      </c>
      <c r="D39" s="45" t="s">
        <v>80</v>
      </c>
      <c r="E39" s="43">
        <v>34656.6</v>
      </c>
    </row>
    <row r="40" spans="1:5" x14ac:dyDescent="0.25">
      <c r="A40" s="52">
        <v>11</v>
      </c>
      <c r="B40" s="42" t="s">
        <v>114</v>
      </c>
      <c r="C40" s="47">
        <v>7280.28</v>
      </c>
      <c r="D40" s="45" t="s">
        <v>80</v>
      </c>
      <c r="E40" s="43">
        <v>34668</v>
      </c>
    </row>
    <row r="41" spans="1:5" x14ac:dyDescent="0.25">
      <c r="A41" s="52">
        <v>2</v>
      </c>
      <c r="B41" s="42" t="s">
        <v>115</v>
      </c>
      <c r="C41" s="47">
        <v>45931.44</v>
      </c>
      <c r="D41" s="45" t="s">
        <v>80</v>
      </c>
      <c r="E41" s="43">
        <v>28887.7</v>
      </c>
    </row>
    <row r="42" spans="1:5" x14ac:dyDescent="0.25">
      <c r="A42" s="52">
        <v>2</v>
      </c>
      <c r="B42" s="42" t="s">
        <v>116</v>
      </c>
      <c r="C42" s="47">
        <v>54742.67</v>
      </c>
      <c r="D42" s="45" t="s">
        <v>80</v>
      </c>
      <c r="E42" s="43">
        <v>32977.5</v>
      </c>
    </row>
    <row r="43" spans="1:5" x14ac:dyDescent="0.25">
      <c r="A43" s="52">
        <v>14</v>
      </c>
      <c r="B43" s="42" t="s">
        <v>117</v>
      </c>
      <c r="C43" s="47">
        <v>83512.23</v>
      </c>
      <c r="D43" s="45" t="s">
        <v>80</v>
      </c>
      <c r="E43" s="43">
        <v>34086.620000000003</v>
      </c>
    </row>
    <row r="44" spans="1:5" x14ac:dyDescent="0.25">
      <c r="A44" s="52">
        <v>14</v>
      </c>
      <c r="B44" s="42" t="s">
        <v>118</v>
      </c>
      <c r="C44" s="47">
        <v>75941.45</v>
      </c>
      <c r="D44" s="45" t="s">
        <v>80</v>
      </c>
      <c r="E44" s="43">
        <v>30996.51</v>
      </c>
    </row>
    <row r="45" spans="1:5" x14ac:dyDescent="0.25">
      <c r="A45" s="52">
        <v>5</v>
      </c>
      <c r="B45" s="42" t="s">
        <v>119</v>
      </c>
      <c r="C45" s="47">
        <v>2988</v>
      </c>
      <c r="D45" s="45" t="s">
        <v>90</v>
      </c>
      <c r="E45" s="43">
        <v>120</v>
      </c>
    </row>
    <row r="46" spans="1:5" x14ac:dyDescent="0.25">
      <c r="A46" s="52">
        <v>1</v>
      </c>
      <c r="B46" s="42" t="s">
        <v>120</v>
      </c>
      <c r="C46" s="47">
        <v>130351.67999999999</v>
      </c>
      <c r="D46" s="45" t="s">
        <v>80</v>
      </c>
      <c r="E46" s="43">
        <v>34668</v>
      </c>
    </row>
    <row r="47" spans="1:5" x14ac:dyDescent="0.25">
      <c r="A47" s="52">
        <v>1</v>
      </c>
      <c r="B47" s="42" t="s">
        <v>121</v>
      </c>
      <c r="C47" s="47">
        <v>136893.57</v>
      </c>
      <c r="D47" s="45" t="s">
        <v>80</v>
      </c>
      <c r="E47" s="43">
        <v>34656.6</v>
      </c>
    </row>
    <row r="48" spans="1:5" x14ac:dyDescent="0.25">
      <c r="A48" s="52">
        <v>5</v>
      </c>
      <c r="B48" s="42" t="s">
        <v>122</v>
      </c>
      <c r="C48" s="47">
        <v>2065.6999999999998</v>
      </c>
      <c r="D48" s="45" t="s">
        <v>84</v>
      </c>
      <c r="E48" s="43">
        <v>2</v>
      </c>
    </row>
    <row r="49" spans="1:5" x14ac:dyDescent="0.25">
      <c r="A49" s="52">
        <v>6</v>
      </c>
      <c r="B49" s="42" t="s">
        <v>123</v>
      </c>
      <c r="C49" s="47">
        <v>898</v>
      </c>
      <c r="D49" s="45" t="s">
        <v>84</v>
      </c>
      <c r="E49" s="43">
        <v>5</v>
      </c>
    </row>
    <row r="50" spans="1:5" x14ac:dyDescent="0.25">
      <c r="A50" s="52">
        <v>6</v>
      </c>
      <c r="B50" s="42" t="s">
        <v>123</v>
      </c>
      <c r="C50" s="47">
        <v>171.34</v>
      </c>
      <c r="D50" s="45" t="s">
        <v>84</v>
      </c>
      <c r="E50" s="43">
        <v>1</v>
      </c>
    </row>
    <row r="51" spans="1:5" x14ac:dyDescent="0.25">
      <c r="A51" s="52">
        <v>10</v>
      </c>
      <c r="B51" s="42" t="s">
        <v>124</v>
      </c>
      <c r="C51" s="47">
        <v>974.73</v>
      </c>
      <c r="D51" s="45" t="s">
        <v>84</v>
      </c>
      <c r="E51" s="43">
        <v>3</v>
      </c>
    </row>
    <row r="52" spans="1:5" x14ac:dyDescent="0.25">
      <c r="A52" s="52">
        <v>4</v>
      </c>
      <c r="B52" s="42" t="s">
        <v>125</v>
      </c>
      <c r="C52" s="47">
        <v>2773.44</v>
      </c>
      <c r="D52" s="45" t="s">
        <v>80</v>
      </c>
      <c r="E52" s="43">
        <v>34668</v>
      </c>
    </row>
    <row r="53" spans="1:5" x14ac:dyDescent="0.25">
      <c r="A53" s="52">
        <v>4</v>
      </c>
      <c r="B53" s="42" t="s">
        <v>126</v>
      </c>
      <c r="C53" s="47">
        <v>3119.09</v>
      </c>
      <c r="D53" s="45" t="s">
        <v>80</v>
      </c>
      <c r="E53" s="43">
        <v>34656.6</v>
      </c>
    </row>
    <row r="54" spans="1:5" x14ac:dyDescent="0.25">
      <c r="A54" s="52">
        <v>4</v>
      </c>
      <c r="B54" s="42" t="s">
        <v>127</v>
      </c>
      <c r="C54" s="47">
        <v>13173.84</v>
      </c>
      <c r="D54" s="45" t="s">
        <v>80</v>
      </c>
      <c r="E54" s="43">
        <v>34668</v>
      </c>
    </row>
    <row r="55" spans="1:5" x14ac:dyDescent="0.25">
      <c r="A55" s="52">
        <v>4</v>
      </c>
      <c r="B55" s="42" t="s">
        <v>128</v>
      </c>
      <c r="C55" s="47">
        <v>13169.51</v>
      </c>
      <c r="D55" s="45" t="s">
        <v>80</v>
      </c>
      <c r="E55" s="43">
        <v>34656.6</v>
      </c>
    </row>
    <row r="56" spans="1:5" x14ac:dyDescent="0.25">
      <c r="A56" s="52">
        <v>6</v>
      </c>
      <c r="B56" s="42" t="s">
        <v>129</v>
      </c>
      <c r="C56" s="47">
        <v>540.28</v>
      </c>
      <c r="D56" s="45" t="s">
        <v>130</v>
      </c>
      <c r="E56" s="43">
        <v>2</v>
      </c>
    </row>
    <row r="57" spans="1:5" x14ac:dyDescent="0.25">
      <c r="A57" s="52">
        <v>6</v>
      </c>
      <c r="B57" s="42" t="s">
        <v>131</v>
      </c>
      <c r="C57" s="47">
        <v>112.92</v>
      </c>
      <c r="D57" s="45" t="s">
        <v>84</v>
      </c>
      <c r="E57" s="43">
        <v>1</v>
      </c>
    </row>
    <row r="58" spans="1:5" x14ac:dyDescent="0.25">
      <c r="A58" s="52">
        <v>6</v>
      </c>
      <c r="B58" s="42" t="s">
        <v>132</v>
      </c>
      <c r="C58" s="47">
        <v>2805</v>
      </c>
      <c r="D58" s="45" t="s">
        <v>90</v>
      </c>
      <c r="E58" s="43">
        <v>1.7</v>
      </c>
    </row>
    <row r="59" spans="1:5" x14ac:dyDescent="0.25">
      <c r="A59" s="52">
        <v>6</v>
      </c>
      <c r="B59" s="42" t="s">
        <v>133</v>
      </c>
      <c r="C59" s="47">
        <v>2407.5</v>
      </c>
      <c r="D59" s="45" t="s">
        <v>90</v>
      </c>
      <c r="E59" s="43">
        <v>1.5</v>
      </c>
    </row>
    <row r="60" spans="1:5" x14ac:dyDescent="0.25">
      <c r="A60" s="52"/>
      <c r="B60" s="42"/>
      <c r="C60" s="48">
        <v>932564.25</v>
      </c>
      <c r="D60" s="45"/>
      <c r="E60" s="43"/>
    </row>
  </sheetData>
  <autoFilter ref="A3:E6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J36" sqref="J36"/>
    </sheetView>
  </sheetViews>
  <sheetFormatPr defaultRowHeight="15" x14ac:dyDescent="0.25"/>
  <cols>
    <col min="1" max="8" width="15.140625" customWidth="1"/>
  </cols>
  <sheetData>
    <row r="1" spans="1:8" ht="16.5" x14ac:dyDescent="0.25">
      <c r="A1" s="66" t="s">
        <v>41</v>
      </c>
      <c r="B1" s="66"/>
      <c r="C1" s="66"/>
      <c r="D1" s="66"/>
      <c r="E1" s="66"/>
      <c r="F1" s="66"/>
      <c r="G1" s="66"/>
      <c r="H1" s="66"/>
    </row>
    <row r="2" spans="1:8" x14ac:dyDescent="0.25">
      <c r="A2" s="30"/>
      <c r="B2" s="30"/>
      <c r="C2" s="30"/>
      <c r="D2" s="30"/>
      <c r="E2" s="30"/>
      <c r="F2" s="30"/>
      <c r="G2" s="30"/>
      <c r="H2" s="30"/>
    </row>
    <row r="3" spans="1:8" x14ac:dyDescent="0.25">
      <c r="A3" s="31" t="s">
        <v>42</v>
      </c>
      <c r="B3" s="61" t="s">
        <v>43</v>
      </c>
      <c r="C3" s="62"/>
      <c r="D3" s="31" t="s">
        <v>44</v>
      </c>
      <c r="E3" s="31" t="s">
        <v>45</v>
      </c>
      <c r="F3" s="31" t="s">
        <v>46</v>
      </c>
      <c r="G3" s="32" t="s">
        <v>47</v>
      </c>
      <c r="H3" s="32" t="s">
        <v>48</v>
      </c>
    </row>
    <row r="4" spans="1:8" x14ac:dyDescent="0.25">
      <c r="A4" s="33" t="s">
        <v>49</v>
      </c>
      <c r="B4" s="34" t="s">
        <v>50</v>
      </c>
      <c r="C4" s="67" t="s">
        <v>51</v>
      </c>
      <c r="D4" s="67"/>
      <c r="E4" s="67"/>
      <c r="F4" s="67"/>
      <c r="G4" s="67"/>
      <c r="H4" s="68"/>
    </row>
    <row r="5" spans="1:8" x14ac:dyDescent="0.25">
      <c r="A5" s="31" t="s">
        <v>52</v>
      </c>
      <c r="B5" s="61" t="s">
        <v>53</v>
      </c>
      <c r="C5" s="62"/>
      <c r="D5" s="35">
        <v>139722.04</v>
      </c>
      <c r="E5" s="35">
        <v>112980.97</v>
      </c>
      <c r="F5" s="36">
        <v>80.86</v>
      </c>
      <c r="G5" s="37" t="s">
        <v>54</v>
      </c>
      <c r="H5" s="37" t="s">
        <v>55</v>
      </c>
    </row>
    <row r="6" spans="1:8" x14ac:dyDescent="0.25">
      <c r="A6" s="31" t="s">
        <v>52</v>
      </c>
      <c r="B6" s="61" t="s">
        <v>53</v>
      </c>
      <c r="C6" s="62"/>
      <c r="D6" s="35">
        <v>146918.93</v>
      </c>
      <c r="E6" s="35">
        <v>178278.8</v>
      </c>
      <c r="F6" s="36">
        <v>121.35</v>
      </c>
      <c r="G6" s="37" t="s">
        <v>56</v>
      </c>
      <c r="H6" s="37" t="s">
        <v>55</v>
      </c>
    </row>
    <row r="7" spans="1:8" x14ac:dyDescent="0.25">
      <c r="A7" s="31" t="s">
        <v>52</v>
      </c>
      <c r="B7" s="61" t="s">
        <v>53</v>
      </c>
      <c r="C7" s="62"/>
      <c r="D7" s="35">
        <v>141494.75</v>
      </c>
      <c r="E7" s="35">
        <v>149102.79</v>
      </c>
      <c r="F7" s="36">
        <v>105.38</v>
      </c>
      <c r="G7" s="37" t="s">
        <v>57</v>
      </c>
      <c r="H7" s="37" t="s">
        <v>55</v>
      </c>
    </row>
    <row r="8" spans="1:8" x14ac:dyDescent="0.25">
      <c r="A8" s="31" t="s">
        <v>52</v>
      </c>
      <c r="B8" s="61" t="s">
        <v>53</v>
      </c>
      <c r="C8" s="62"/>
      <c r="D8" s="35">
        <v>141332.07</v>
      </c>
      <c r="E8" s="35">
        <v>122157.6</v>
      </c>
      <c r="F8" s="36">
        <v>86.43</v>
      </c>
      <c r="G8" s="37" t="s">
        <v>58</v>
      </c>
      <c r="H8" s="37" t="s">
        <v>55</v>
      </c>
    </row>
    <row r="9" spans="1:8" x14ac:dyDescent="0.25">
      <c r="A9" s="31" t="s">
        <v>52</v>
      </c>
      <c r="B9" s="61" t="s">
        <v>53</v>
      </c>
      <c r="C9" s="62"/>
      <c r="D9" s="35">
        <v>141817.88</v>
      </c>
      <c r="E9" s="35">
        <v>127071.94</v>
      </c>
      <c r="F9" s="36">
        <v>89.6</v>
      </c>
      <c r="G9" s="37" t="s">
        <v>59</v>
      </c>
      <c r="H9" s="37" t="s">
        <v>55</v>
      </c>
    </row>
    <row r="10" spans="1:8" x14ac:dyDescent="0.25">
      <c r="A10" s="31" t="s">
        <v>52</v>
      </c>
      <c r="B10" s="61" t="s">
        <v>53</v>
      </c>
      <c r="C10" s="62"/>
      <c r="D10" s="35">
        <v>141465.88</v>
      </c>
      <c r="E10" s="35">
        <v>146798.87</v>
      </c>
      <c r="F10" s="36">
        <v>103.77</v>
      </c>
      <c r="G10" s="37" t="s">
        <v>60</v>
      </c>
      <c r="H10" s="37" t="s">
        <v>55</v>
      </c>
    </row>
    <row r="11" spans="1:8" x14ac:dyDescent="0.25">
      <c r="A11" s="31" t="s">
        <v>52</v>
      </c>
      <c r="B11" s="61" t="s">
        <v>53</v>
      </c>
      <c r="C11" s="62"/>
      <c r="D11" s="35">
        <v>147683.69</v>
      </c>
      <c r="E11" s="35">
        <v>124479.96</v>
      </c>
      <c r="F11" s="36">
        <v>84.29</v>
      </c>
      <c r="G11" s="37" t="s">
        <v>61</v>
      </c>
      <c r="H11" s="37" t="s">
        <v>55</v>
      </c>
    </row>
    <row r="12" spans="1:8" x14ac:dyDescent="0.25">
      <c r="A12" s="31" t="s">
        <v>52</v>
      </c>
      <c r="B12" s="61" t="s">
        <v>53</v>
      </c>
      <c r="C12" s="62"/>
      <c r="D12" s="35">
        <v>147651.87</v>
      </c>
      <c r="E12" s="35">
        <v>116344.24</v>
      </c>
      <c r="F12" s="36">
        <v>78.8</v>
      </c>
      <c r="G12" s="37" t="s">
        <v>62</v>
      </c>
      <c r="H12" s="37" t="s">
        <v>55</v>
      </c>
    </row>
    <row r="13" spans="1:8" x14ac:dyDescent="0.25">
      <c r="A13" s="31" t="s">
        <v>52</v>
      </c>
      <c r="B13" s="61" t="s">
        <v>53</v>
      </c>
      <c r="C13" s="62"/>
      <c r="D13" s="35">
        <v>147086.98000000001</v>
      </c>
      <c r="E13" s="35">
        <v>127897.44</v>
      </c>
      <c r="F13" s="36">
        <v>86.95</v>
      </c>
      <c r="G13" s="37" t="s">
        <v>63</v>
      </c>
      <c r="H13" s="37" t="s">
        <v>55</v>
      </c>
    </row>
    <row r="14" spans="1:8" x14ac:dyDescent="0.25">
      <c r="A14" s="31" t="s">
        <v>52</v>
      </c>
      <c r="B14" s="61" t="s">
        <v>53</v>
      </c>
      <c r="C14" s="62"/>
      <c r="D14" s="35">
        <v>147593.13</v>
      </c>
      <c r="E14" s="35">
        <v>130482.04</v>
      </c>
      <c r="F14" s="36">
        <v>88.41</v>
      </c>
      <c r="G14" s="37" t="s">
        <v>64</v>
      </c>
      <c r="H14" s="37" t="s">
        <v>55</v>
      </c>
    </row>
    <row r="15" spans="1:8" x14ac:dyDescent="0.25">
      <c r="A15" s="31" t="s">
        <v>52</v>
      </c>
      <c r="B15" s="61" t="s">
        <v>53</v>
      </c>
      <c r="C15" s="62"/>
      <c r="D15" s="35">
        <v>147205.95000000001</v>
      </c>
      <c r="E15" s="35">
        <v>149743.69</v>
      </c>
      <c r="F15" s="36">
        <v>101.72</v>
      </c>
      <c r="G15" s="37" t="s">
        <v>65</v>
      </c>
      <c r="H15" s="37" t="s">
        <v>55</v>
      </c>
    </row>
    <row r="16" spans="1:8" x14ac:dyDescent="0.25">
      <c r="A16" s="31" t="s">
        <v>52</v>
      </c>
      <c r="B16" s="61" t="s">
        <v>53</v>
      </c>
      <c r="C16" s="62"/>
      <c r="D16" s="35">
        <v>147207.71</v>
      </c>
      <c r="E16" s="35">
        <v>177165.64</v>
      </c>
      <c r="F16" s="36">
        <v>120.35</v>
      </c>
      <c r="G16" s="37" t="s">
        <v>66</v>
      </c>
      <c r="H16" s="37" t="s">
        <v>55</v>
      </c>
    </row>
    <row r="17" spans="1:8" x14ac:dyDescent="0.25">
      <c r="A17" s="63" t="s">
        <v>67</v>
      </c>
      <c r="B17" s="64"/>
      <c r="C17" s="65"/>
      <c r="D17" s="38">
        <v>1737180.88</v>
      </c>
      <c r="E17" s="38">
        <v>1662503.98</v>
      </c>
      <c r="F17" s="39">
        <v>95.7</v>
      </c>
      <c r="G17" s="37" t="s">
        <v>49</v>
      </c>
      <c r="H17" s="37" t="s">
        <v>49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Гагарина, д. 4</vt:lpstr>
      <vt:lpstr>Работы 2019 </vt:lpstr>
      <vt:lpstr>Справка</vt:lpstr>
      <vt:lpstr>'Гагарина, д. 4'!Область_печати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2018-04-10T02:03:40Z</cp:lastPrinted>
  <dcterms:created xsi:type="dcterms:W3CDTF">2016-03-18T02:51:51Z</dcterms:created>
  <dcterms:modified xsi:type="dcterms:W3CDTF">2020-03-18T03:22:22Z</dcterms:modified>
</cp:coreProperties>
</file>