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Гагарина, д. 10" sheetId="1" r:id="rId1"/>
    <sheet name="Работы 2020" sheetId="2" r:id="rId2"/>
    <sheet name="Справка" sheetId="3" r:id="rId3"/>
  </sheets>
  <externalReferences>
    <externalReference r:id="rId4"/>
  </externalReferences>
  <definedNames>
    <definedName name="_xlnm._FilterDatabase" localSheetId="1" hidden="1">'Работы 2020'!$A$3:$E$56</definedName>
    <definedName name="_xlnm.Print_Area" localSheetId="0">'Гагарина, д. 10'!$A$1:$D$85</definedName>
  </definedNames>
  <calcPr calcId="145621"/>
</workbook>
</file>

<file path=xl/calcChain.xml><?xml version="1.0" encoding="utf-8"?>
<calcChain xmlns="http://schemas.openxmlformats.org/spreadsheetml/2006/main">
  <c r="B10" i="1" l="1"/>
  <c r="B57" i="2" l="1"/>
  <c r="B7" i="1" l="1"/>
  <c r="B75" i="1" l="1"/>
  <c r="B71" i="1"/>
  <c r="B68" i="1"/>
  <c r="B65" i="1"/>
  <c r="B47" i="1"/>
  <c r="B28" i="1"/>
  <c r="B21" i="1" l="1"/>
  <c r="B18" i="1"/>
  <c r="B9" i="1" l="1"/>
  <c r="B8" i="1" l="1"/>
  <c r="B15" i="1" l="1"/>
  <c r="B12" i="1"/>
  <c r="B82" i="1" l="1"/>
  <c r="H82" i="1" s="1"/>
  <c r="B81" i="1"/>
  <c r="B80" i="1" s="1"/>
  <c r="B83" i="1" l="1"/>
  <c r="B84" i="1" s="1"/>
  <c r="B85" i="1" s="1"/>
</calcChain>
</file>

<file path=xl/sharedStrings.xml><?xml version="1.0" encoding="utf-8"?>
<sst xmlns="http://schemas.openxmlformats.org/spreadsheetml/2006/main" count="333" uniqueCount="135">
  <si>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</si>
  <si>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</si>
  <si>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</si>
  <si>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</si>
  <si>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</si>
  <si>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</si>
  <si>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</si>
  <si>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</si>
  <si>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</si>
  <si>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</si>
  <si>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</si>
  <si>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</si>
  <si>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</si>
  <si>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</si>
  <si>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</si>
  <si>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</si>
  <si>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</si>
  <si>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</si>
  <si>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</si>
  <si>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</si>
  <si>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</si>
  <si>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</si>
  <si>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</si>
  <si>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</si>
  <si>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</si>
  <si>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Гагарина, д. 10</t>
  </si>
  <si>
    <t>Доходы по дому:</t>
  </si>
  <si>
    <t>Расходы по снятию показаний с ИПУ по электроэнергии</t>
  </si>
  <si>
    <t>Справка об уровне сбора платы за жилое помещение по состоянию на 19.02.2020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</si>
  <si>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</si>
  <si>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</si>
  <si>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</si>
  <si>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</si>
  <si>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</si>
  <si>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</si>
  <si>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</si>
  <si>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</si>
  <si>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</si>
  <si>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</si>
  <si>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</si>
  <si>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ГАГАРИНА ул. д.10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</si>
  <si>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</si>
  <si>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</si>
  <si>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</si>
  <si>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</si>
  <si>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</si>
  <si>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</si>
  <si>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</si>
  <si>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</si>
  <si>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</si>
  <si>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</si>
  <si>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</si>
  <si>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</si>
  <si>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</si>
  <si>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</si>
  <si>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По адресу ГАГАРИНА ул. д.10                                            </t>
  </si>
  <si>
    <t>Наименование работ</t>
  </si>
  <si>
    <t>Cуммa</t>
  </si>
  <si>
    <t>Ед.изм</t>
  </si>
  <si>
    <t>Кол-во</t>
  </si>
  <si>
    <t>Чел.</t>
  </si>
  <si>
    <t>Выезд а/машины по заявке</t>
  </si>
  <si>
    <t>выезд</t>
  </si>
  <si>
    <t>м2</t>
  </si>
  <si>
    <t>Закрытие и открытие стояков</t>
  </si>
  <si>
    <t>1 стояк</t>
  </si>
  <si>
    <t>Замена электрической лампы накаливания</t>
  </si>
  <si>
    <t>шт.</t>
  </si>
  <si>
    <t>Очистка канализационной сети</t>
  </si>
  <si>
    <t>м</t>
  </si>
  <si>
    <t>1подъезд</t>
  </si>
  <si>
    <t>Установка пружины</t>
  </si>
  <si>
    <t>Установка светильников с датчиком на движение</t>
  </si>
  <si>
    <t>Утепление вентпродухов изовером и монтажной пеной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</si>
  <si>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</si>
  <si>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</si>
  <si>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опоры козырька из уголка над входом в подъезд</t>
  </si>
  <si>
    <t>Вывод холодной воды с подвала для хоз. нужд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</si>
  <si>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</si>
  <si>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</si>
  <si>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</si>
  <si>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Замена сборок д.20 с устр-м сбросника на водогаз-х трубах с прим.свар.</t>
  </si>
  <si>
    <t>Замена электропатрона с материалами при открытой арматуре</t>
  </si>
  <si>
    <t>Исполнение заявок не связаных с ремонтом</t>
  </si>
  <si>
    <t>Масляная окраска с последующей теплоизоляцией (пенофол) теплового узла</t>
  </si>
  <si>
    <t>узел</t>
  </si>
  <si>
    <t>Монтаж освещения над под-м с точкой подкл.от тамб-го осв.(свет.настоль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</si>
  <si>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</si>
  <si>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</si>
  <si>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</si>
  <si>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</si>
  <si>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</si>
  <si>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Очистка теплового узла</t>
  </si>
  <si>
    <t>т\у</t>
  </si>
  <si>
    <t>Покраска, изоляция труб отопления Гаг.10</t>
  </si>
  <si>
    <t>Проведение профилактических работ шкафов учета электропотребления</t>
  </si>
  <si>
    <t>Прокладка электрокабеля АВВГ 2*2,5 мм2</t>
  </si>
  <si>
    <t>Ремонт вентелей до 32 д.</t>
  </si>
  <si>
    <t>Ремонт дверных полотен</t>
  </si>
  <si>
    <t>Ремонт и восстановление герметизации стыков</t>
  </si>
  <si>
    <t>10 м</t>
  </si>
  <si>
    <t>Ремонт труб ГВС</t>
  </si>
  <si>
    <t>Ремонт труб КНС</t>
  </si>
  <si>
    <t>Сброс воздуха со стояков отопления с использованием а/м газель</t>
  </si>
  <si>
    <t>Смена радиатора (без стоимости)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</si>
  <si>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</si>
  <si>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</si>
  <si>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</si>
  <si>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</si>
  <si>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</si>
  <si>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</si>
  <si>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</si>
  <si>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</si>
  <si>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</si>
  <si>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</si>
  <si>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шт</t>
  </si>
  <si>
    <t>Устранение свищей хомутами</t>
  </si>
  <si>
    <t>Устройство перегородок из кирпича на вводе труб теплоснабжения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</si>
  <si>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</si>
  <si>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</si>
  <si>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</si>
  <si>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</si>
  <si>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освещение теплового узла от входа в подвал</t>
  </si>
  <si>
    <t>очистка подвала ул. Гагарина, 10</t>
  </si>
  <si>
    <t>дом</t>
  </si>
  <si>
    <t>утепление примыканий двер. коробок к двер. проемам изовером, монтаж.пе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</si>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</sst>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43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14" fillId="0" borderId="15" xfId="0" applyNumberFormat="1" applyFont="1" applyFill="1" applyBorder="1"/>
    <xf numFmtId="49" fontId="0" fillId="34" borderId="15" xfId="0" applyNumberFormat="1" applyFill="1" applyBorder="1"/>
    <xf numFmtId="164" fontId="0" fillId="34" borderId="15" xfId="0" applyNumberFormat="1" applyFill="1" applyBorder="1"/>
    <xf numFmtId="0" fontId="0" fillId="34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5"/>
  <sheetViews>
    <sheetView tabSelected="1" workbookViewId="0">
      <pane ySplit="3" topLeftCell="A4" activePane="bottomLeft" state="frozen"/>
      <selection pane="bottomLeft" activeCell="B7" sqref="B7"/>
    </sheetView>
  </sheetViews>
  <sheetFormatPr defaultRowHeight="15" x14ac:dyDescent="0.25"/>
  <cols>
    <col min="1" max="1" width="73" style="5" customWidth="1"/>
    <col min="2" max="2" width="20.42578125" style="7" customWidth="1"/>
    <col min="3" max="3" width="12.140625" style="3" customWidth="1"/>
    <col min="4" max="4" width="15" style="2" customWidth="1"/>
    <col min="5" max="5" width="0" style="1" hidden="1" customWidth="1"/>
    <col min="6" max="7" width="9.140625" style="1"/>
    <col min="8" max="8" width="10.85546875" style="1" customWidth="1"/>
    <col min="9" max="16384" width="9.140625" style="1"/>
  </cols>
  <sheetData>
    <row r="1" spans="1:4" s="6" customFormat="1" ht="45" customHeight="1" x14ac:dyDescent="0.25">
      <c r="A1" s="54" t="s">
        <v>5</v>
      </c>
      <c r="B1" s="54"/>
      <c r="C1" s="54"/>
      <c r="D1" s="54"/>
    </row>
    <row r="2" spans="1:4" s="8" customFormat="1" ht="15.75" x14ac:dyDescent="0.25">
      <c r="A2" s="23" t="s">
        <v>25</v>
      </c>
      <c r="B2" s="56" t="s">
        <v>126</v>
      </c>
      <c r="C2" s="56"/>
      <c r="D2" s="56"/>
    </row>
    <row r="3" spans="1:4" ht="57" x14ac:dyDescent="0.25">
      <c r="A3" s="9" t="s">
        <v>2</v>
      </c>
      <c r="B3" s="10" t="s">
        <v>24</v>
      </c>
      <c r="C3" s="11" t="s">
        <v>0</v>
      </c>
      <c r="D3" s="26" t="s">
        <v>1</v>
      </c>
    </row>
    <row r="4" spans="1:4" x14ac:dyDescent="0.25">
      <c r="A4" s="57" t="s">
        <v>26</v>
      </c>
      <c r="B4" s="57"/>
      <c r="C4" s="57"/>
      <c r="D4" s="57"/>
    </row>
    <row r="5" spans="1:4" x14ac:dyDescent="0.25">
      <c r="A5" s="43" t="s">
        <v>127</v>
      </c>
      <c r="B5" s="27">
        <v>1619291.06</v>
      </c>
      <c r="C5" s="46" t="s">
        <v>74</v>
      </c>
      <c r="D5" s="12"/>
    </row>
    <row r="6" spans="1:4" x14ac:dyDescent="0.25">
      <c r="A6" s="43" t="s">
        <v>128</v>
      </c>
      <c r="B6" s="27">
        <v>1495209.67</v>
      </c>
      <c r="C6" s="46" t="s">
        <v>74</v>
      </c>
      <c r="D6" s="12"/>
    </row>
    <row r="7" spans="1:4" x14ac:dyDescent="0.25">
      <c r="A7" s="43" t="s">
        <v>129</v>
      </c>
      <c r="B7" s="27">
        <f>B6-B5</f>
        <v>-124081.39000000013</v>
      </c>
      <c r="C7" s="46" t="s">
        <v>74</v>
      </c>
      <c r="D7" s="12"/>
    </row>
    <row r="8" spans="1:4" x14ac:dyDescent="0.25">
      <c r="A8" s="44" t="s">
        <v>6</v>
      </c>
      <c r="B8" s="27">
        <f>B9</f>
        <v>20315.52</v>
      </c>
      <c r="C8" s="46" t="s">
        <v>74</v>
      </c>
      <c r="D8" s="12"/>
    </row>
    <row r="9" spans="1:4" x14ac:dyDescent="0.25">
      <c r="A9" s="45" t="s">
        <v>7</v>
      </c>
      <c r="B9" s="28">
        <f>900*12+792.96*12</f>
        <v>20315.52</v>
      </c>
      <c r="C9" s="14" t="s">
        <v>74</v>
      </c>
      <c r="D9" s="12"/>
    </row>
    <row r="10" spans="1:4" x14ac:dyDescent="0.25">
      <c r="A10" s="13" t="s">
        <v>130</v>
      </c>
      <c r="B10" s="29">
        <f>B5+B8-B9</f>
        <v>1619291.06</v>
      </c>
      <c r="C10" s="46" t="s">
        <v>74</v>
      </c>
      <c r="D10" s="15"/>
    </row>
    <row r="11" spans="1:4" x14ac:dyDescent="0.25">
      <c r="A11" s="55" t="s">
        <v>8</v>
      </c>
      <c r="B11" s="55"/>
      <c r="C11" s="55"/>
      <c r="D11" s="55"/>
    </row>
    <row r="12" spans="1:4" ht="15.75" thickBot="1" x14ac:dyDescent="0.3">
      <c r="A12" s="16" t="s">
        <v>9</v>
      </c>
      <c r="B12" s="29">
        <f>B13+B14</f>
        <v>278850.78000000003</v>
      </c>
      <c r="C12" s="46" t="s">
        <v>74</v>
      </c>
      <c r="D12" s="15"/>
    </row>
    <row r="13" spans="1:4" s="42" customFormat="1" ht="15.75" thickBot="1" x14ac:dyDescent="0.3">
      <c r="A13" s="48" t="s">
        <v>113</v>
      </c>
      <c r="B13" s="49">
        <v>136488.29999999999</v>
      </c>
      <c r="C13" s="48" t="s">
        <v>69</v>
      </c>
      <c r="D13" s="49">
        <v>34554</v>
      </c>
    </row>
    <row r="14" spans="1:4" s="42" customFormat="1" ht="15.75" thickBot="1" x14ac:dyDescent="0.3">
      <c r="A14" s="48" t="s">
        <v>114</v>
      </c>
      <c r="B14" s="49">
        <v>142362.48000000001</v>
      </c>
      <c r="C14" s="48" t="s">
        <v>63</v>
      </c>
      <c r="D14" s="49">
        <v>34554</v>
      </c>
    </row>
    <row r="15" spans="1:4" ht="29.25" thickBot="1" x14ac:dyDescent="0.3">
      <c r="A15" s="16" t="s">
        <v>10</v>
      </c>
      <c r="B15" s="29">
        <f>B17+B16</f>
        <v>101140.57</v>
      </c>
      <c r="C15" s="46" t="s">
        <v>74</v>
      </c>
      <c r="D15" s="15"/>
    </row>
    <row r="16" spans="1:4" s="42" customFormat="1" ht="15.75" thickBot="1" x14ac:dyDescent="0.3">
      <c r="A16" s="48" t="s">
        <v>109</v>
      </c>
      <c r="B16" s="49">
        <v>57360.3</v>
      </c>
      <c r="C16" s="48" t="s">
        <v>63</v>
      </c>
      <c r="D16" s="49">
        <v>34554.400000000001</v>
      </c>
    </row>
    <row r="17" spans="1:4" s="42" customFormat="1" ht="15.75" thickBot="1" x14ac:dyDescent="0.3">
      <c r="A17" s="48" t="s">
        <v>110</v>
      </c>
      <c r="B17" s="49">
        <v>43780.27</v>
      </c>
      <c r="C17" s="48" t="s">
        <v>63</v>
      </c>
      <c r="D17" s="49">
        <v>23042.25</v>
      </c>
    </row>
    <row r="18" spans="1:4" ht="15.75" thickBot="1" x14ac:dyDescent="0.3">
      <c r="A18" s="16" t="s">
        <v>11</v>
      </c>
      <c r="B18" s="29">
        <f>B19+B20</f>
        <v>18172.27</v>
      </c>
      <c r="C18" s="46" t="s">
        <v>74</v>
      </c>
      <c r="D18" s="19"/>
    </row>
    <row r="19" spans="1:4" s="42" customFormat="1" ht="15.75" thickBot="1" x14ac:dyDescent="0.3">
      <c r="A19" s="48" t="s">
        <v>78</v>
      </c>
      <c r="B19" s="49">
        <v>18172.27</v>
      </c>
      <c r="C19" s="48" t="s">
        <v>60</v>
      </c>
      <c r="D19" s="49">
        <v>281</v>
      </c>
    </row>
    <row r="20" spans="1:4" s="17" customFormat="1" x14ac:dyDescent="0.25">
      <c r="A20" s="24"/>
      <c r="B20" s="30"/>
      <c r="C20" s="25"/>
      <c r="D20" s="25"/>
    </row>
    <row r="21" spans="1:4" ht="29.25" thickBot="1" x14ac:dyDescent="0.3">
      <c r="A21" s="16" t="s">
        <v>12</v>
      </c>
      <c r="B21" s="29">
        <f>SUM(B22:B27)</f>
        <v>39046.020000000004</v>
      </c>
      <c r="C21" s="46" t="s">
        <v>74</v>
      </c>
      <c r="D21" s="15"/>
    </row>
    <row r="22" spans="1:4" s="42" customFormat="1" ht="15.75" thickBot="1" x14ac:dyDescent="0.3">
      <c r="A22" s="48" t="s">
        <v>79</v>
      </c>
      <c r="B22" s="49">
        <v>3455.4</v>
      </c>
      <c r="C22" s="48" t="s">
        <v>63</v>
      </c>
      <c r="D22" s="49">
        <v>34554</v>
      </c>
    </row>
    <row r="23" spans="1:4" s="42" customFormat="1" ht="15.75" thickBot="1" x14ac:dyDescent="0.3">
      <c r="A23" s="48" t="s">
        <v>80</v>
      </c>
      <c r="B23" s="49">
        <v>3109.86</v>
      </c>
      <c r="C23" s="48" t="s">
        <v>63</v>
      </c>
      <c r="D23" s="49">
        <v>34554</v>
      </c>
    </row>
    <row r="24" spans="1:4" s="42" customFormat="1" ht="15.75" thickBot="1" x14ac:dyDescent="0.3">
      <c r="A24" s="48" t="s">
        <v>118</v>
      </c>
      <c r="B24" s="49">
        <v>3109.86</v>
      </c>
      <c r="C24" s="48" t="s">
        <v>63</v>
      </c>
      <c r="D24" s="49">
        <v>34554</v>
      </c>
    </row>
    <row r="25" spans="1:4" s="42" customFormat="1" ht="15.75" thickBot="1" x14ac:dyDescent="0.3">
      <c r="A25" s="48" t="s">
        <v>119</v>
      </c>
      <c r="B25" s="49">
        <v>3109.86</v>
      </c>
      <c r="C25" s="48" t="s">
        <v>63</v>
      </c>
      <c r="D25" s="49">
        <v>34554</v>
      </c>
    </row>
    <row r="26" spans="1:4" s="42" customFormat="1" ht="15.75" thickBot="1" x14ac:dyDescent="0.3">
      <c r="A26" s="48" t="s">
        <v>120</v>
      </c>
      <c r="B26" s="49">
        <v>13130.52</v>
      </c>
      <c r="C26" s="48" t="s">
        <v>63</v>
      </c>
      <c r="D26" s="49">
        <v>34554</v>
      </c>
    </row>
    <row r="27" spans="1:4" s="42" customFormat="1" ht="15.75" thickBot="1" x14ac:dyDescent="0.3">
      <c r="A27" s="48" t="s">
        <v>121</v>
      </c>
      <c r="B27" s="49">
        <v>13130.52</v>
      </c>
      <c r="C27" s="48" t="s">
        <v>63</v>
      </c>
      <c r="D27" s="49">
        <v>34554</v>
      </c>
    </row>
    <row r="28" spans="1:4" ht="43.5" thickBot="1" x14ac:dyDescent="0.3">
      <c r="A28" s="16" t="s">
        <v>13</v>
      </c>
      <c r="B28" s="29">
        <f>SUM(B29:B46)</f>
        <v>207920.96999999997</v>
      </c>
      <c r="C28" s="46" t="s">
        <v>74</v>
      </c>
      <c r="D28" s="20"/>
    </row>
    <row r="29" spans="1:4" s="42" customFormat="1" ht="15.75" thickBot="1" x14ac:dyDescent="0.3">
      <c r="A29" s="48" t="s">
        <v>71</v>
      </c>
      <c r="B29" s="49">
        <v>240.9</v>
      </c>
      <c r="C29" s="48" t="s">
        <v>67</v>
      </c>
      <c r="D29" s="49">
        <v>1</v>
      </c>
    </row>
    <row r="30" spans="1:4" s="42" customFormat="1" ht="15.75" thickBot="1" x14ac:dyDescent="0.3">
      <c r="A30" s="48" t="s">
        <v>72</v>
      </c>
      <c r="B30" s="49">
        <v>9295.65</v>
      </c>
      <c r="C30" s="48" t="s">
        <v>115</v>
      </c>
      <c r="D30" s="49">
        <v>9</v>
      </c>
    </row>
    <row r="31" spans="1:4" s="42" customFormat="1" ht="15.75" thickBot="1" x14ac:dyDescent="0.3">
      <c r="A31" s="48" t="s">
        <v>66</v>
      </c>
      <c r="B31" s="49">
        <v>555.79999999999995</v>
      </c>
      <c r="C31" s="48" t="s">
        <v>67</v>
      </c>
      <c r="D31" s="49">
        <v>7</v>
      </c>
    </row>
    <row r="32" spans="1:4" s="42" customFormat="1" ht="15.75" thickBot="1" x14ac:dyDescent="0.3">
      <c r="A32" s="48" t="s">
        <v>82</v>
      </c>
      <c r="B32" s="49">
        <v>230.61</v>
      </c>
      <c r="C32" s="48" t="s">
        <v>67</v>
      </c>
      <c r="D32" s="49">
        <v>1</v>
      </c>
    </row>
    <row r="33" spans="1:5" s="42" customFormat="1" ht="15.75" thickBot="1" x14ac:dyDescent="0.3">
      <c r="A33" s="48" t="s">
        <v>83</v>
      </c>
      <c r="B33" s="49">
        <v>1161.8</v>
      </c>
      <c r="C33" s="48" t="s">
        <v>67</v>
      </c>
      <c r="D33" s="49">
        <v>5</v>
      </c>
    </row>
    <row r="34" spans="1:5" s="42" customFormat="1" ht="15.75" thickBot="1" x14ac:dyDescent="0.3">
      <c r="A34" s="48" t="s">
        <v>84</v>
      </c>
      <c r="B34" s="49">
        <v>12295.08</v>
      </c>
      <c r="C34" s="48" t="s">
        <v>85</v>
      </c>
      <c r="D34" s="49">
        <v>1</v>
      </c>
    </row>
    <row r="35" spans="1:5" s="42" customFormat="1" ht="15.75" thickBot="1" x14ac:dyDescent="0.3">
      <c r="A35" s="48" t="s">
        <v>86</v>
      </c>
      <c r="B35" s="49">
        <v>8702.9</v>
      </c>
      <c r="C35" s="48" t="s">
        <v>70</v>
      </c>
      <c r="D35" s="49">
        <v>5</v>
      </c>
    </row>
    <row r="36" spans="1:5" s="42" customFormat="1" ht="15.75" thickBot="1" x14ac:dyDescent="0.3">
      <c r="A36" s="48" t="s">
        <v>76</v>
      </c>
      <c r="B36" s="49">
        <v>1368.47</v>
      </c>
      <c r="C36" s="48" t="s">
        <v>67</v>
      </c>
      <c r="D36" s="49">
        <v>1</v>
      </c>
    </row>
    <row r="37" spans="1:5" s="42" customFormat="1" ht="15.75" thickBot="1" x14ac:dyDescent="0.3">
      <c r="A37" s="48" t="s">
        <v>95</v>
      </c>
      <c r="B37" s="49">
        <v>904.86</v>
      </c>
      <c r="C37" s="48" t="s">
        <v>67</v>
      </c>
      <c r="D37" s="49">
        <v>6</v>
      </c>
    </row>
    <row r="38" spans="1:5" s="42" customFormat="1" ht="15.75" thickBot="1" x14ac:dyDescent="0.3">
      <c r="A38" s="48" t="s">
        <v>96</v>
      </c>
      <c r="B38" s="49">
        <v>4581.1499999999996</v>
      </c>
      <c r="C38" s="48" t="s">
        <v>69</v>
      </c>
      <c r="D38" s="49">
        <v>21</v>
      </c>
    </row>
    <row r="39" spans="1:5" s="42" customFormat="1" ht="15.75" thickBot="1" x14ac:dyDescent="0.3">
      <c r="A39" s="48" t="s">
        <v>98</v>
      </c>
      <c r="B39" s="49">
        <v>1034.98</v>
      </c>
      <c r="C39" s="48" t="s">
        <v>67</v>
      </c>
      <c r="D39" s="49">
        <v>1</v>
      </c>
    </row>
    <row r="40" spans="1:5" s="42" customFormat="1" ht="15.75" thickBot="1" x14ac:dyDescent="0.3">
      <c r="A40" s="48" t="s">
        <v>99</v>
      </c>
      <c r="B40" s="49">
        <v>8499.4</v>
      </c>
      <c r="C40" s="48" t="s">
        <v>100</v>
      </c>
      <c r="D40" s="49">
        <v>1.4</v>
      </c>
    </row>
    <row r="41" spans="1:5" s="42" customFormat="1" ht="15.75" thickBot="1" x14ac:dyDescent="0.3">
      <c r="A41" s="48" t="s">
        <v>94</v>
      </c>
      <c r="B41" s="49">
        <v>115570</v>
      </c>
      <c r="C41" s="48" t="s">
        <v>90</v>
      </c>
      <c r="D41" s="49">
        <v>1</v>
      </c>
    </row>
    <row r="42" spans="1:5" s="42" customFormat="1" ht="15.75" thickBot="1" x14ac:dyDescent="0.3">
      <c r="A42" s="48" t="s">
        <v>117</v>
      </c>
      <c r="B42" s="49">
        <v>3582.37</v>
      </c>
      <c r="C42" s="48" t="s">
        <v>67</v>
      </c>
      <c r="D42" s="49">
        <v>1</v>
      </c>
    </row>
    <row r="43" spans="1:5" s="42" customFormat="1" ht="15.75" thickBot="1" x14ac:dyDescent="0.3">
      <c r="A43" s="48" t="s">
        <v>122</v>
      </c>
      <c r="B43" s="49">
        <v>3919</v>
      </c>
      <c r="C43" s="48" t="s">
        <v>69</v>
      </c>
      <c r="D43" s="49">
        <v>100</v>
      </c>
    </row>
    <row r="44" spans="1:5" s="42" customFormat="1" ht="15.75" thickBot="1" x14ac:dyDescent="0.3">
      <c r="A44" s="48" t="s">
        <v>123</v>
      </c>
      <c r="B44" s="49">
        <v>34321.699999999997</v>
      </c>
      <c r="C44" s="48" t="s">
        <v>124</v>
      </c>
      <c r="D44" s="49">
        <v>1</v>
      </c>
    </row>
    <row r="45" spans="1:5" s="42" customFormat="1" ht="15.75" thickBot="1" x14ac:dyDescent="0.3">
      <c r="A45" s="48" t="s">
        <v>125</v>
      </c>
      <c r="B45" s="49">
        <v>1656.3</v>
      </c>
      <c r="C45" s="48" t="s">
        <v>69</v>
      </c>
      <c r="D45" s="49">
        <v>10</v>
      </c>
    </row>
    <row r="46" spans="1:5" s="17" customFormat="1" x14ac:dyDescent="0.25">
      <c r="A46" s="24"/>
      <c r="B46" s="30"/>
      <c r="C46" s="25"/>
      <c r="D46" s="25"/>
    </row>
    <row r="47" spans="1:5" ht="43.5" thickBot="1" x14ac:dyDescent="0.3">
      <c r="A47" s="16" t="s">
        <v>14</v>
      </c>
      <c r="B47" s="29">
        <f>SUM(B48:B61)</f>
        <v>134007.14000000001</v>
      </c>
      <c r="C47" s="46" t="s">
        <v>74</v>
      </c>
      <c r="D47" s="15"/>
      <c r="E47" s="4" t="s">
        <v>3</v>
      </c>
    </row>
    <row r="48" spans="1:5" s="42" customFormat="1" ht="15.75" thickBot="1" x14ac:dyDescent="0.3">
      <c r="A48" s="48" t="s">
        <v>64</v>
      </c>
      <c r="B48" s="49">
        <v>4856.16</v>
      </c>
      <c r="C48" s="48" t="s">
        <v>65</v>
      </c>
      <c r="D48" s="49">
        <v>6</v>
      </c>
    </row>
    <row r="49" spans="1:4" s="42" customFormat="1" ht="15.75" thickBot="1" x14ac:dyDescent="0.3">
      <c r="A49" s="48" t="s">
        <v>81</v>
      </c>
      <c r="B49" s="49">
        <v>96938.76</v>
      </c>
      <c r="C49" s="48" t="s">
        <v>67</v>
      </c>
      <c r="D49" s="49">
        <v>102</v>
      </c>
    </row>
    <row r="50" spans="1:4" s="42" customFormat="1" ht="15.75" thickBot="1" x14ac:dyDescent="0.3">
      <c r="A50" s="48" t="s">
        <v>77</v>
      </c>
      <c r="B50" s="49">
        <v>2152.4699999999998</v>
      </c>
      <c r="C50" s="48" t="s">
        <v>67</v>
      </c>
      <c r="D50" s="49">
        <v>1</v>
      </c>
    </row>
    <row r="51" spans="1:4" s="42" customFormat="1" ht="15.75" thickBot="1" x14ac:dyDescent="0.3">
      <c r="A51" s="48" t="s">
        <v>61</v>
      </c>
      <c r="B51" s="49">
        <v>5671.5</v>
      </c>
      <c r="C51" s="48" t="s">
        <v>62</v>
      </c>
      <c r="D51" s="49">
        <v>10</v>
      </c>
    </row>
    <row r="52" spans="1:4" s="42" customFormat="1" ht="15.75" thickBot="1" x14ac:dyDescent="0.3">
      <c r="A52" s="48" t="s">
        <v>89</v>
      </c>
      <c r="B52" s="49">
        <v>7628.6</v>
      </c>
      <c r="C52" s="48" t="s">
        <v>90</v>
      </c>
      <c r="D52" s="49">
        <v>20</v>
      </c>
    </row>
    <row r="53" spans="1:4" s="42" customFormat="1" ht="15.75" thickBot="1" x14ac:dyDescent="0.3">
      <c r="A53" s="48" t="s">
        <v>91</v>
      </c>
      <c r="B53" s="49">
        <v>1117.43</v>
      </c>
      <c r="C53" s="48" t="s">
        <v>67</v>
      </c>
      <c r="D53" s="49">
        <v>1</v>
      </c>
    </row>
    <row r="54" spans="1:4" s="42" customFormat="1" ht="15.75" thickBot="1" x14ac:dyDescent="0.3">
      <c r="A54" s="48" t="s">
        <v>68</v>
      </c>
      <c r="B54" s="49">
        <v>1672.32</v>
      </c>
      <c r="C54" s="48" t="s">
        <v>69</v>
      </c>
      <c r="D54" s="49">
        <v>12</v>
      </c>
    </row>
    <row r="55" spans="1:4" s="42" customFormat="1" ht="15.75" thickBot="1" x14ac:dyDescent="0.3">
      <c r="A55" s="48" t="s">
        <v>92</v>
      </c>
      <c r="B55" s="49">
        <v>2300.84</v>
      </c>
      <c r="C55" s="48" t="s">
        <v>93</v>
      </c>
      <c r="D55" s="49">
        <v>1</v>
      </c>
    </row>
    <row r="56" spans="1:4" s="42" customFormat="1" ht="15.75" thickBot="1" x14ac:dyDescent="0.3">
      <c r="A56" s="48" t="s">
        <v>97</v>
      </c>
      <c r="B56" s="49">
        <v>870.02</v>
      </c>
      <c r="C56" s="48" t="s">
        <v>67</v>
      </c>
      <c r="D56" s="49">
        <v>2</v>
      </c>
    </row>
    <row r="57" spans="1:4" s="42" customFormat="1" ht="15.75" thickBot="1" x14ac:dyDescent="0.3">
      <c r="A57" s="48" t="s">
        <v>101</v>
      </c>
      <c r="B57" s="49">
        <v>8.1</v>
      </c>
      <c r="C57" s="48" t="s">
        <v>69</v>
      </c>
      <c r="D57" s="49">
        <v>0.01</v>
      </c>
    </row>
    <row r="58" spans="1:4" s="42" customFormat="1" ht="15.75" thickBot="1" x14ac:dyDescent="0.3">
      <c r="A58" s="48" t="s">
        <v>102</v>
      </c>
      <c r="B58" s="49">
        <v>2053.6999999999998</v>
      </c>
      <c r="C58" s="48" t="s">
        <v>67</v>
      </c>
      <c r="D58" s="49">
        <v>10</v>
      </c>
    </row>
    <row r="59" spans="1:4" s="42" customFormat="1" ht="15.75" thickBot="1" x14ac:dyDescent="0.3">
      <c r="A59" s="48" t="s">
        <v>103</v>
      </c>
      <c r="B59" s="49">
        <v>6945</v>
      </c>
      <c r="C59" s="48" t="s">
        <v>65</v>
      </c>
      <c r="D59" s="49">
        <v>10</v>
      </c>
    </row>
    <row r="60" spans="1:4" s="42" customFormat="1" ht="15.75" thickBot="1" x14ac:dyDescent="0.3">
      <c r="A60" s="48" t="s">
        <v>104</v>
      </c>
      <c r="B60" s="49">
        <v>1620.9</v>
      </c>
      <c r="C60" s="48" t="s">
        <v>67</v>
      </c>
      <c r="D60" s="49">
        <v>1</v>
      </c>
    </row>
    <row r="61" spans="1:4" s="42" customFormat="1" ht="15.75" thickBot="1" x14ac:dyDescent="0.3">
      <c r="A61" s="48" t="s">
        <v>116</v>
      </c>
      <c r="B61" s="49">
        <v>171.34</v>
      </c>
      <c r="C61" s="48" t="s">
        <v>67</v>
      </c>
      <c r="D61" s="49">
        <v>1</v>
      </c>
    </row>
    <row r="62" spans="1:4" ht="28.5" x14ac:dyDescent="0.25">
      <c r="A62" s="16" t="s">
        <v>15</v>
      </c>
      <c r="B62" s="29">
        <v>0</v>
      </c>
      <c r="C62" s="46" t="s">
        <v>74</v>
      </c>
      <c r="D62" s="15"/>
    </row>
    <row r="63" spans="1:4" ht="28.5" x14ac:dyDescent="0.25">
      <c r="A63" s="16" t="s">
        <v>16</v>
      </c>
      <c r="B63" s="29">
        <v>0</v>
      </c>
      <c r="C63" s="46" t="s">
        <v>74</v>
      </c>
      <c r="D63" s="15"/>
    </row>
    <row r="64" spans="1:4" x14ac:dyDescent="0.25">
      <c r="A64" s="16" t="s">
        <v>17</v>
      </c>
      <c r="B64" s="29">
        <v>0</v>
      </c>
      <c r="C64" s="46" t="s">
        <v>74</v>
      </c>
      <c r="D64" s="15"/>
    </row>
    <row r="65" spans="1:4" ht="29.25" thickBot="1" x14ac:dyDescent="0.3">
      <c r="A65" s="16" t="s">
        <v>18</v>
      </c>
      <c r="B65" s="29">
        <f>SUM(B66:B67)</f>
        <v>3898.92</v>
      </c>
      <c r="C65" s="46" t="s">
        <v>74</v>
      </c>
      <c r="D65" s="15"/>
    </row>
    <row r="66" spans="1:4" s="42" customFormat="1" ht="15.75" thickBot="1" x14ac:dyDescent="0.3">
      <c r="A66" s="48" t="s">
        <v>73</v>
      </c>
      <c r="B66" s="49">
        <v>3898.92</v>
      </c>
      <c r="C66" s="48" t="s">
        <v>67</v>
      </c>
      <c r="D66" s="49">
        <v>12</v>
      </c>
    </row>
    <row r="67" spans="1:4" s="17" customFormat="1" x14ac:dyDescent="0.25">
      <c r="A67" s="24"/>
      <c r="B67" s="30"/>
      <c r="C67" s="25"/>
      <c r="D67" s="25"/>
    </row>
    <row r="68" spans="1:4" ht="29.25" thickBot="1" x14ac:dyDescent="0.3">
      <c r="A68" s="16" t="s">
        <v>19</v>
      </c>
      <c r="B68" s="29">
        <f>SUM(B69:B70)</f>
        <v>16585.919999999998</v>
      </c>
      <c r="C68" s="46" t="s">
        <v>74</v>
      </c>
      <c r="D68" s="15"/>
    </row>
    <row r="69" spans="1:4" s="42" customFormat="1" ht="15.75" thickBot="1" x14ac:dyDescent="0.3">
      <c r="A69" s="48" t="s">
        <v>107</v>
      </c>
      <c r="B69" s="49">
        <v>7947.42</v>
      </c>
      <c r="C69" s="48" t="s">
        <v>63</v>
      </c>
      <c r="D69" s="49">
        <v>34554</v>
      </c>
    </row>
    <row r="70" spans="1:4" s="42" customFormat="1" ht="15.75" thickBot="1" x14ac:dyDescent="0.3">
      <c r="A70" s="48" t="s">
        <v>108</v>
      </c>
      <c r="B70" s="49">
        <v>8638.5</v>
      </c>
      <c r="C70" s="48" t="s">
        <v>63</v>
      </c>
      <c r="D70" s="49">
        <v>34554</v>
      </c>
    </row>
    <row r="71" spans="1:4" ht="29.25" thickBot="1" x14ac:dyDescent="0.3">
      <c r="A71" s="16" t="s">
        <v>20</v>
      </c>
      <c r="B71" s="29">
        <f>SUM(B72:B73)</f>
        <v>64270.439999999995</v>
      </c>
      <c r="C71" s="46" t="s">
        <v>74</v>
      </c>
      <c r="D71" s="15"/>
    </row>
    <row r="72" spans="1:4" s="42" customFormat="1" ht="15.75" thickBot="1" x14ac:dyDescent="0.3">
      <c r="A72" s="48" t="s">
        <v>105</v>
      </c>
      <c r="B72" s="49">
        <v>31098.6</v>
      </c>
      <c r="C72" s="48" t="s">
        <v>69</v>
      </c>
      <c r="D72" s="49">
        <v>34554</v>
      </c>
    </row>
    <row r="73" spans="1:4" s="42" customFormat="1" ht="15.75" thickBot="1" x14ac:dyDescent="0.3">
      <c r="A73" s="48" t="s">
        <v>106</v>
      </c>
      <c r="B73" s="49">
        <v>33171.839999999997</v>
      </c>
      <c r="C73" s="48" t="s">
        <v>63</v>
      </c>
      <c r="D73" s="49">
        <v>34554</v>
      </c>
    </row>
    <row r="74" spans="1:4" ht="28.5" x14ac:dyDescent="0.25">
      <c r="A74" s="16" t="s">
        <v>21</v>
      </c>
      <c r="B74" s="29">
        <v>0</v>
      </c>
      <c r="C74" s="46" t="s">
        <v>74</v>
      </c>
      <c r="D74" s="15"/>
    </row>
    <row r="75" spans="1:4" ht="57.75" thickBot="1" x14ac:dyDescent="0.3">
      <c r="A75" s="16" t="s">
        <v>22</v>
      </c>
      <c r="B75" s="29">
        <f>SUM(B76:B79)</f>
        <v>180881.36</v>
      </c>
      <c r="C75" s="46" t="s">
        <v>74</v>
      </c>
      <c r="D75" s="15"/>
    </row>
    <row r="76" spans="1:4" s="42" customFormat="1" ht="15.75" thickBot="1" x14ac:dyDescent="0.3">
      <c r="A76" s="48" t="s">
        <v>87</v>
      </c>
      <c r="B76" s="49">
        <v>587.41999999999996</v>
      </c>
      <c r="C76" s="48" t="s">
        <v>63</v>
      </c>
      <c r="D76" s="49">
        <v>34554</v>
      </c>
    </row>
    <row r="77" spans="1:4" s="42" customFormat="1" ht="15.75" thickBot="1" x14ac:dyDescent="0.3">
      <c r="A77" s="48" t="s">
        <v>88</v>
      </c>
      <c r="B77" s="49">
        <v>587.41999999999996</v>
      </c>
      <c r="C77" s="48" t="s">
        <v>63</v>
      </c>
      <c r="D77" s="49">
        <v>34554</v>
      </c>
    </row>
    <row r="78" spans="1:4" s="42" customFormat="1" ht="15.75" thickBot="1" x14ac:dyDescent="0.3">
      <c r="A78" s="48" t="s">
        <v>111</v>
      </c>
      <c r="B78" s="49">
        <v>84658.28</v>
      </c>
      <c r="C78" s="48" t="s">
        <v>63</v>
      </c>
      <c r="D78" s="49">
        <v>34554.400000000001</v>
      </c>
    </row>
    <row r="79" spans="1:4" s="42" customFormat="1" ht="15.75" thickBot="1" x14ac:dyDescent="0.3">
      <c r="A79" s="48" t="s">
        <v>112</v>
      </c>
      <c r="B79" s="49">
        <v>95048.24</v>
      </c>
      <c r="C79" s="48" t="s">
        <v>63</v>
      </c>
      <c r="D79" s="49">
        <v>34563</v>
      </c>
    </row>
    <row r="80" spans="1:4" x14ac:dyDescent="0.25">
      <c r="A80" s="16" t="s">
        <v>23</v>
      </c>
      <c r="B80" s="29">
        <f>B81</f>
        <v>7200</v>
      </c>
      <c r="C80" s="14"/>
      <c r="D80" s="15"/>
    </row>
    <row r="81" spans="1:8" ht="30" x14ac:dyDescent="0.25">
      <c r="A81" s="21" t="s">
        <v>27</v>
      </c>
      <c r="B81" s="31">
        <f>D81*5*12</f>
        <v>7200</v>
      </c>
      <c r="C81" s="22" t="s">
        <v>4</v>
      </c>
      <c r="D81" s="18">
        <v>120</v>
      </c>
    </row>
    <row r="82" spans="1:8" x14ac:dyDescent="0.25">
      <c r="A82" s="13" t="s">
        <v>131</v>
      </c>
      <c r="B82" s="29">
        <f>B12+B15+B18+B21+B28+B47+B62+B63+B64+B65+B68+B71+B74+B75</f>
        <v>1044774.3900000001</v>
      </c>
      <c r="C82" s="46" t="s">
        <v>74</v>
      </c>
      <c r="D82" s="15"/>
      <c r="H82" s="1" t="e">
        <f>B82='[1]Работы 2020'!C56</f>
        <v>#REF!</v>
      </c>
    </row>
    <row r="83" spans="1:8" x14ac:dyDescent="0.25">
      <c r="A83" s="13" t="s">
        <v>132</v>
      </c>
      <c r="B83" s="29">
        <f>B82*1.2+B80</f>
        <v>1260929.2680000002</v>
      </c>
      <c r="C83" s="46" t="s">
        <v>74</v>
      </c>
      <c r="D83" s="15"/>
    </row>
    <row r="84" spans="1:8" x14ac:dyDescent="0.25">
      <c r="A84" s="13" t="s">
        <v>133</v>
      </c>
      <c r="B84" s="29">
        <f>B5+B8-B83</f>
        <v>378677.31199999992</v>
      </c>
      <c r="C84" s="46" t="s">
        <v>74</v>
      </c>
      <c r="D84" s="15"/>
    </row>
    <row r="85" spans="1:8" ht="28.5" x14ac:dyDescent="0.25">
      <c r="A85" s="16" t="s">
        <v>134</v>
      </c>
      <c r="B85" s="29">
        <f>B84+B7</f>
        <v>254595.92199999979</v>
      </c>
      <c r="C85" s="46" t="s">
        <v>74</v>
      </c>
      <c r="D85" s="15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61"/>
  <sheetViews>
    <sheetView workbookViewId="0">
      <pane ySplit="3" topLeftCell="A31" activePane="bottomLeft" state="frozen"/>
      <selection pane="bottomLeft" activeCell="A67" sqref="A67"/>
    </sheetView>
  </sheetViews>
  <sheetFormatPr defaultRowHeight="15" x14ac:dyDescent="0.25"/>
  <cols>
    <col min="1" max="1" width="70.5703125" style="42" customWidth="1"/>
    <col min="2" max="2" width="12.5703125" style="42" customWidth="1"/>
    <col min="3" max="3" width="20.5703125" style="42" customWidth="1"/>
    <col min="4" max="4" width="12.5703125" style="42" customWidth="1"/>
    <col min="5" max="16384" width="9.140625" style="42"/>
  </cols>
  <sheetData>
    <row r="2" spans="1:4" x14ac:dyDescent="0.25">
      <c r="A2" s="42" t="s">
        <v>75</v>
      </c>
    </row>
    <row r="3" spans="1:4" x14ac:dyDescent="0.25">
      <c r="A3" s="42" t="s">
        <v>55</v>
      </c>
    </row>
    <row r="4" spans="1:4" ht="15.75" thickBot="1" x14ac:dyDescent="0.3"/>
    <row r="5" spans="1:4" ht="15.75" thickBot="1" x14ac:dyDescent="0.3">
      <c r="A5" s="47" t="s">
        <v>56</v>
      </c>
      <c r="B5" s="47" t="s">
        <v>57</v>
      </c>
      <c r="C5" s="47" t="s">
        <v>58</v>
      </c>
      <c r="D5" s="47" t="s">
        <v>59</v>
      </c>
    </row>
    <row r="6" spans="1:4" s="53" customFormat="1" ht="15.75" thickBot="1" x14ac:dyDescent="0.3">
      <c r="A6" s="51" t="s">
        <v>76</v>
      </c>
      <c r="B6" s="52">
        <v>1368.47</v>
      </c>
      <c r="C6" s="51" t="s">
        <v>67</v>
      </c>
      <c r="D6" s="52">
        <v>1</v>
      </c>
    </row>
    <row r="7" spans="1:4" s="53" customFormat="1" ht="15.75" thickBot="1" x14ac:dyDescent="0.3">
      <c r="A7" s="51" t="s">
        <v>77</v>
      </c>
      <c r="B7" s="52">
        <v>2152.4699999999998</v>
      </c>
      <c r="C7" s="51" t="s">
        <v>67</v>
      </c>
      <c r="D7" s="52">
        <v>1</v>
      </c>
    </row>
    <row r="8" spans="1:4" s="53" customFormat="1" ht="15.75" thickBot="1" x14ac:dyDescent="0.3">
      <c r="A8" s="51" t="s">
        <v>78</v>
      </c>
      <c r="B8" s="52">
        <v>18172.27</v>
      </c>
      <c r="C8" s="51" t="s">
        <v>60</v>
      </c>
      <c r="D8" s="52">
        <v>281</v>
      </c>
    </row>
    <row r="9" spans="1:4" s="53" customFormat="1" ht="15.75" thickBot="1" x14ac:dyDescent="0.3">
      <c r="A9" s="51" t="s">
        <v>61</v>
      </c>
      <c r="B9" s="52">
        <v>5671.5</v>
      </c>
      <c r="C9" s="51" t="s">
        <v>62</v>
      </c>
      <c r="D9" s="52">
        <v>10</v>
      </c>
    </row>
    <row r="10" spans="1:4" s="53" customFormat="1" ht="15.75" thickBot="1" x14ac:dyDescent="0.3">
      <c r="A10" s="51" t="s">
        <v>79</v>
      </c>
      <c r="B10" s="52">
        <v>3455.4</v>
      </c>
      <c r="C10" s="51" t="s">
        <v>63</v>
      </c>
      <c r="D10" s="52">
        <v>34554</v>
      </c>
    </row>
    <row r="11" spans="1:4" s="53" customFormat="1" ht="15.75" thickBot="1" x14ac:dyDescent="0.3">
      <c r="A11" s="51" t="s">
        <v>80</v>
      </c>
      <c r="B11" s="52">
        <v>3109.86</v>
      </c>
      <c r="C11" s="51" t="s">
        <v>63</v>
      </c>
      <c r="D11" s="52">
        <v>34554</v>
      </c>
    </row>
    <row r="12" spans="1:4" s="53" customFormat="1" ht="15.75" thickBot="1" x14ac:dyDescent="0.3">
      <c r="A12" s="51" t="s">
        <v>64</v>
      </c>
      <c r="B12" s="52">
        <v>4856.16</v>
      </c>
      <c r="C12" s="51" t="s">
        <v>65</v>
      </c>
      <c r="D12" s="52">
        <v>6</v>
      </c>
    </row>
    <row r="13" spans="1:4" s="53" customFormat="1" ht="15.75" thickBot="1" x14ac:dyDescent="0.3">
      <c r="A13" s="51" t="s">
        <v>81</v>
      </c>
      <c r="B13" s="52">
        <v>96938.76</v>
      </c>
      <c r="C13" s="51" t="s">
        <v>67</v>
      </c>
      <c r="D13" s="52">
        <v>102</v>
      </c>
    </row>
    <row r="14" spans="1:4" s="53" customFormat="1" ht="15.75" thickBot="1" x14ac:dyDescent="0.3">
      <c r="A14" s="51" t="s">
        <v>66</v>
      </c>
      <c r="B14" s="52">
        <v>555.79999999999995</v>
      </c>
      <c r="C14" s="51" t="s">
        <v>67</v>
      </c>
      <c r="D14" s="52">
        <v>7</v>
      </c>
    </row>
    <row r="15" spans="1:4" s="53" customFormat="1" ht="15.75" thickBot="1" x14ac:dyDescent="0.3">
      <c r="A15" s="51" t="s">
        <v>82</v>
      </c>
      <c r="B15" s="52">
        <v>230.61</v>
      </c>
      <c r="C15" s="51" t="s">
        <v>67</v>
      </c>
      <c r="D15" s="52">
        <v>1</v>
      </c>
    </row>
    <row r="16" spans="1:4" s="53" customFormat="1" ht="15.75" thickBot="1" x14ac:dyDescent="0.3">
      <c r="A16" s="51" t="s">
        <v>83</v>
      </c>
      <c r="B16" s="52">
        <v>1161.8</v>
      </c>
      <c r="C16" s="51" t="s">
        <v>67</v>
      </c>
      <c r="D16" s="52">
        <v>5</v>
      </c>
    </row>
    <row r="17" spans="1:4" s="53" customFormat="1" ht="15.75" thickBot="1" x14ac:dyDescent="0.3">
      <c r="A17" s="51" t="s">
        <v>84</v>
      </c>
      <c r="B17" s="52">
        <v>12295.08</v>
      </c>
      <c r="C17" s="51" t="s">
        <v>85</v>
      </c>
      <c r="D17" s="52">
        <v>1</v>
      </c>
    </row>
    <row r="18" spans="1:4" s="53" customFormat="1" ht="15.75" thickBot="1" x14ac:dyDescent="0.3">
      <c r="A18" s="51" t="s">
        <v>86</v>
      </c>
      <c r="B18" s="52">
        <v>8702.9</v>
      </c>
      <c r="C18" s="51" t="s">
        <v>70</v>
      </c>
      <c r="D18" s="52">
        <v>5</v>
      </c>
    </row>
    <row r="19" spans="1:4" s="53" customFormat="1" ht="15.75" thickBot="1" x14ac:dyDescent="0.3">
      <c r="A19" s="51" t="s">
        <v>87</v>
      </c>
      <c r="B19" s="52">
        <v>587.41999999999996</v>
      </c>
      <c r="C19" s="51" t="s">
        <v>63</v>
      </c>
      <c r="D19" s="52">
        <v>34554</v>
      </c>
    </row>
    <row r="20" spans="1:4" s="53" customFormat="1" ht="15.75" thickBot="1" x14ac:dyDescent="0.3">
      <c r="A20" s="51" t="s">
        <v>88</v>
      </c>
      <c r="B20" s="52">
        <v>587.41999999999996</v>
      </c>
      <c r="C20" s="51" t="s">
        <v>63</v>
      </c>
      <c r="D20" s="52">
        <v>34554</v>
      </c>
    </row>
    <row r="21" spans="1:4" s="53" customFormat="1" ht="15.75" thickBot="1" x14ac:dyDescent="0.3">
      <c r="A21" s="51" t="s">
        <v>89</v>
      </c>
      <c r="B21" s="52">
        <v>7628.6</v>
      </c>
      <c r="C21" s="51" t="s">
        <v>90</v>
      </c>
      <c r="D21" s="52">
        <v>20</v>
      </c>
    </row>
    <row r="22" spans="1:4" s="53" customFormat="1" ht="15.75" thickBot="1" x14ac:dyDescent="0.3">
      <c r="A22" s="51" t="s">
        <v>91</v>
      </c>
      <c r="B22" s="52">
        <v>1117.43</v>
      </c>
      <c r="C22" s="51" t="s">
        <v>67</v>
      </c>
      <c r="D22" s="52">
        <v>1</v>
      </c>
    </row>
    <row r="23" spans="1:4" s="53" customFormat="1" ht="15.75" thickBot="1" x14ac:dyDescent="0.3">
      <c r="A23" s="51" t="s">
        <v>68</v>
      </c>
      <c r="B23" s="52">
        <v>1672.32</v>
      </c>
      <c r="C23" s="51" t="s">
        <v>69</v>
      </c>
      <c r="D23" s="52">
        <v>12</v>
      </c>
    </row>
    <row r="24" spans="1:4" s="53" customFormat="1" ht="15.75" thickBot="1" x14ac:dyDescent="0.3">
      <c r="A24" s="51" t="s">
        <v>92</v>
      </c>
      <c r="B24" s="52">
        <v>2300.84</v>
      </c>
      <c r="C24" s="51" t="s">
        <v>93</v>
      </c>
      <c r="D24" s="52">
        <v>1</v>
      </c>
    </row>
    <row r="25" spans="1:4" s="53" customFormat="1" ht="15.75" thickBot="1" x14ac:dyDescent="0.3">
      <c r="A25" s="51" t="s">
        <v>94</v>
      </c>
      <c r="B25" s="52">
        <v>115570</v>
      </c>
      <c r="C25" s="51" t="s">
        <v>90</v>
      </c>
      <c r="D25" s="52">
        <v>1</v>
      </c>
    </row>
    <row r="26" spans="1:4" s="53" customFormat="1" ht="15.75" thickBot="1" x14ac:dyDescent="0.3">
      <c r="A26" s="51" t="s">
        <v>95</v>
      </c>
      <c r="B26" s="52">
        <v>904.86</v>
      </c>
      <c r="C26" s="51" t="s">
        <v>67</v>
      </c>
      <c r="D26" s="52">
        <v>6</v>
      </c>
    </row>
    <row r="27" spans="1:4" s="53" customFormat="1" ht="15.75" thickBot="1" x14ac:dyDescent="0.3">
      <c r="A27" s="51" t="s">
        <v>96</v>
      </c>
      <c r="B27" s="52">
        <v>4581.1499999999996</v>
      </c>
      <c r="C27" s="51" t="s">
        <v>69</v>
      </c>
      <c r="D27" s="52">
        <v>21</v>
      </c>
    </row>
    <row r="28" spans="1:4" s="53" customFormat="1" ht="15.75" thickBot="1" x14ac:dyDescent="0.3">
      <c r="A28" s="51" t="s">
        <v>97</v>
      </c>
      <c r="B28" s="52">
        <v>870.02</v>
      </c>
      <c r="C28" s="51" t="s">
        <v>67</v>
      </c>
      <c r="D28" s="52">
        <v>2</v>
      </c>
    </row>
    <row r="29" spans="1:4" s="53" customFormat="1" ht="15.75" thickBot="1" x14ac:dyDescent="0.3">
      <c r="A29" s="51" t="s">
        <v>98</v>
      </c>
      <c r="B29" s="52">
        <v>1034.98</v>
      </c>
      <c r="C29" s="51" t="s">
        <v>67</v>
      </c>
      <c r="D29" s="52">
        <v>1</v>
      </c>
    </row>
    <row r="30" spans="1:4" s="53" customFormat="1" ht="15.75" thickBot="1" x14ac:dyDescent="0.3">
      <c r="A30" s="51" t="s">
        <v>99</v>
      </c>
      <c r="B30" s="52">
        <v>8499.4</v>
      </c>
      <c r="C30" s="51" t="s">
        <v>100</v>
      </c>
      <c r="D30" s="52">
        <v>1.4</v>
      </c>
    </row>
    <row r="31" spans="1:4" s="53" customFormat="1" ht="15.75" thickBot="1" x14ac:dyDescent="0.3">
      <c r="A31" s="51" t="s">
        <v>101</v>
      </c>
      <c r="B31" s="52">
        <v>8.1</v>
      </c>
      <c r="C31" s="51" t="s">
        <v>69</v>
      </c>
      <c r="D31" s="52">
        <v>0.01</v>
      </c>
    </row>
    <row r="32" spans="1:4" s="53" customFormat="1" ht="15.75" thickBot="1" x14ac:dyDescent="0.3">
      <c r="A32" s="51" t="s">
        <v>102</v>
      </c>
      <c r="B32" s="52">
        <v>2053.6999999999998</v>
      </c>
      <c r="C32" s="51" t="s">
        <v>67</v>
      </c>
      <c r="D32" s="52">
        <v>10</v>
      </c>
    </row>
    <row r="33" spans="1:4" s="53" customFormat="1" ht="15.75" thickBot="1" x14ac:dyDescent="0.3">
      <c r="A33" s="51" t="s">
        <v>103</v>
      </c>
      <c r="B33" s="52">
        <v>6945</v>
      </c>
      <c r="C33" s="51" t="s">
        <v>65</v>
      </c>
      <c r="D33" s="52">
        <v>10</v>
      </c>
    </row>
    <row r="34" spans="1:4" s="53" customFormat="1" ht="15.75" thickBot="1" x14ac:dyDescent="0.3">
      <c r="A34" s="51" t="s">
        <v>104</v>
      </c>
      <c r="B34" s="52">
        <v>1620.9</v>
      </c>
      <c r="C34" s="51" t="s">
        <v>67</v>
      </c>
      <c r="D34" s="52">
        <v>1</v>
      </c>
    </row>
    <row r="35" spans="1:4" s="53" customFormat="1" ht="15.75" thickBot="1" x14ac:dyDescent="0.3">
      <c r="A35" s="51" t="s">
        <v>105</v>
      </c>
      <c r="B35" s="52">
        <v>31098.6</v>
      </c>
      <c r="C35" s="51" t="s">
        <v>69</v>
      </c>
      <c r="D35" s="52">
        <v>34554</v>
      </c>
    </row>
    <row r="36" spans="1:4" s="53" customFormat="1" ht="15.75" thickBot="1" x14ac:dyDescent="0.3">
      <c r="A36" s="51" t="s">
        <v>106</v>
      </c>
      <c r="B36" s="52">
        <v>33171.839999999997</v>
      </c>
      <c r="C36" s="51" t="s">
        <v>63</v>
      </c>
      <c r="D36" s="52">
        <v>34554</v>
      </c>
    </row>
    <row r="37" spans="1:4" s="53" customFormat="1" ht="15.75" thickBot="1" x14ac:dyDescent="0.3">
      <c r="A37" s="51" t="s">
        <v>107</v>
      </c>
      <c r="B37" s="52">
        <v>7947.42</v>
      </c>
      <c r="C37" s="51" t="s">
        <v>63</v>
      </c>
      <c r="D37" s="52">
        <v>34554</v>
      </c>
    </row>
    <row r="38" spans="1:4" s="53" customFormat="1" ht="15.75" thickBot="1" x14ac:dyDescent="0.3">
      <c r="A38" s="51" t="s">
        <v>108</v>
      </c>
      <c r="B38" s="52">
        <v>8638.5</v>
      </c>
      <c r="C38" s="51" t="s">
        <v>63</v>
      </c>
      <c r="D38" s="52">
        <v>34554</v>
      </c>
    </row>
    <row r="39" spans="1:4" s="53" customFormat="1" ht="15.75" thickBot="1" x14ac:dyDescent="0.3">
      <c r="A39" s="51" t="s">
        <v>109</v>
      </c>
      <c r="B39" s="52">
        <v>57360.3</v>
      </c>
      <c r="C39" s="51" t="s">
        <v>63</v>
      </c>
      <c r="D39" s="52">
        <v>34554.400000000001</v>
      </c>
    </row>
    <row r="40" spans="1:4" s="53" customFormat="1" ht="15.75" thickBot="1" x14ac:dyDescent="0.3">
      <c r="A40" s="51" t="s">
        <v>110</v>
      </c>
      <c r="B40" s="52">
        <v>43780.27</v>
      </c>
      <c r="C40" s="51" t="s">
        <v>63</v>
      </c>
      <c r="D40" s="52">
        <v>23042.25</v>
      </c>
    </row>
    <row r="41" spans="1:4" s="53" customFormat="1" ht="15.75" thickBot="1" x14ac:dyDescent="0.3">
      <c r="A41" s="51" t="s">
        <v>111</v>
      </c>
      <c r="B41" s="52">
        <v>84658.28</v>
      </c>
      <c r="C41" s="51" t="s">
        <v>63</v>
      </c>
      <c r="D41" s="52">
        <v>34554.400000000001</v>
      </c>
    </row>
    <row r="42" spans="1:4" s="53" customFormat="1" ht="15.75" thickBot="1" x14ac:dyDescent="0.3">
      <c r="A42" s="51" t="s">
        <v>112</v>
      </c>
      <c r="B42" s="52">
        <v>95048.24</v>
      </c>
      <c r="C42" s="51" t="s">
        <v>63</v>
      </c>
      <c r="D42" s="52">
        <v>34563</v>
      </c>
    </row>
    <row r="43" spans="1:4" s="53" customFormat="1" ht="15.75" thickBot="1" x14ac:dyDescent="0.3">
      <c r="A43" s="51" t="s">
        <v>113</v>
      </c>
      <c r="B43" s="52">
        <v>136488.29999999999</v>
      </c>
      <c r="C43" s="51" t="s">
        <v>69</v>
      </c>
      <c r="D43" s="52">
        <v>34554</v>
      </c>
    </row>
    <row r="44" spans="1:4" s="53" customFormat="1" ht="15.75" thickBot="1" x14ac:dyDescent="0.3">
      <c r="A44" s="51" t="s">
        <v>114</v>
      </c>
      <c r="B44" s="52">
        <v>142362.48000000001</v>
      </c>
      <c r="C44" s="51" t="s">
        <v>63</v>
      </c>
      <c r="D44" s="52">
        <v>34554</v>
      </c>
    </row>
    <row r="45" spans="1:4" s="53" customFormat="1" ht="15.75" thickBot="1" x14ac:dyDescent="0.3">
      <c r="A45" s="51" t="s">
        <v>71</v>
      </c>
      <c r="B45" s="52">
        <v>240.9</v>
      </c>
      <c r="C45" s="51" t="s">
        <v>67</v>
      </c>
      <c r="D45" s="52">
        <v>1</v>
      </c>
    </row>
    <row r="46" spans="1:4" s="53" customFormat="1" ht="15.75" thickBot="1" x14ac:dyDescent="0.3">
      <c r="A46" s="51" t="s">
        <v>72</v>
      </c>
      <c r="B46" s="52">
        <v>9295.65</v>
      </c>
      <c r="C46" s="51" t="s">
        <v>115</v>
      </c>
      <c r="D46" s="52">
        <v>9</v>
      </c>
    </row>
    <row r="47" spans="1:4" s="53" customFormat="1" ht="15.75" thickBot="1" x14ac:dyDescent="0.3">
      <c r="A47" s="51" t="s">
        <v>116</v>
      </c>
      <c r="B47" s="52">
        <v>171.34</v>
      </c>
      <c r="C47" s="51" t="s">
        <v>67</v>
      </c>
      <c r="D47" s="52">
        <v>1</v>
      </c>
    </row>
    <row r="48" spans="1:4" s="53" customFormat="1" ht="15.75" thickBot="1" x14ac:dyDescent="0.3">
      <c r="A48" s="51" t="s">
        <v>117</v>
      </c>
      <c r="B48" s="52">
        <v>3582.37</v>
      </c>
      <c r="C48" s="51" t="s">
        <v>67</v>
      </c>
      <c r="D48" s="52">
        <v>1</v>
      </c>
    </row>
    <row r="49" spans="1:4" s="53" customFormat="1" ht="15.75" thickBot="1" x14ac:dyDescent="0.3">
      <c r="A49" s="51" t="s">
        <v>73</v>
      </c>
      <c r="B49" s="52">
        <v>3898.92</v>
      </c>
      <c r="C49" s="51" t="s">
        <v>67</v>
      </c>
      <c r="D49" s="52">
        <v>12</v>
      </c>
    </row>
    <row r="50" spans="1:4" s="53" customFormat="1" ht="15.75" thickBot="1" x14ac:dyDescent="0.3">
      <c r="A50" s="51" t="s">
        <v>118</v>
      </c>
      <c r="B50" s="52">
        <v>3109.86</v>
      </c>
      <c r="C50" s="51" t="s">
        <v>63</v>
      </c>
      <c r="D50" s="52">
        <v>34554</v>
      </c>
    </row>
    <row r="51" spans="1:4" s="53" customFormat="1" ht="15.75" thickBot="1" x14ac:dyDescent="0.3">
      <c r="A51" s="51" t="s">
        <v>119</v>
      </c>
      <c r="B51" s="52">
        <v>3109.86</v>
      </c>
      <c r="C51" s="51" t="s">
        <v>63</v>
      </c>
      <c r="D51" s="52">
        <v>34554</v>
      </c>
    </row>
    <row r="52" spans="1:4" s="53" customFormat="1" ht="15.75" thickBot="1" x14ac:dyDescent="0.3">
      <c r="A52" s="51" t="s">
        <v>120</v>
      </c>
      <c r="B52" s="52">
        <v>13130.52</v>
      </c>
      <c r="C52" s="51" t="s">
        <v>63</v>
      </c>
      <c r="D52" s="52">
        <v>34554</v>
      </c>
    </row>
    <row r="53" spans="1:4" s="53" customFormat="1" ht="15.75" thickBot="1" x14ac:dyDescent="0.3">
      <c r="A53" s="51" t="s">
        <v>121</v>
      </c>
      <c r="B53" s="52">
        <v>13130.52</v>
      </c>
      <c r="C53" s="51" t="s">
        <v>63</v>
      </c>
      <c r="D53" s="52">
        <v>34554</v>
      </c>
    </row>
    <row r="54" spans="1:4" s="53" customFormat="1" ht="15.75" thickBot="1" x14ac:dyDescent="0.3">
      <c r="A54" s="51" t="s">
        <v>122</v>
      </c>
      <c r="B54" s="52">
        <v>3919</v>
      </c>
      <c r="C54" s="51" t="s">
        <v>69</v>
      </c>
      <c r="D54" s="52">
        <v>100</v>
      </c>
    </row>
    <row r="55" spans="1:4" s="53" customFormat="1" ht="15.75" thickBot="1" x14ac:dyDescent="0.3">
      <c r="A55" s="51" t="s">
        <v>123</v>
      </c>
      <c r="B55" s="52">
        <v>34321.699999999997</v>
      </c>
      <c r="C55" s="51" t="s">
        <v>124</v>
      </c>
      <c r="D55" s="52">
        <v>1</v>
      </c>
    </row>
    <row r="56" spans="1:4" s="53" customFormat="1" ht="15.75" thickBot="1" x14ac:dyDescent="0.3">
      <c r="A56" s="51" t="s">
        <v>125</v>
      </c>
      <c r="B56" s="52">
        <v>1656.3</v>
      </c>
      <c r="C56" s="51" t="s">
        <v>69</v>
      </c>
      <c r="D56" s="52">
        <v>10</v>
      </c>
    </row>
    <row r="57" spans="1:4" ht="15.75" thickBot="1" x14ac:dyDescent="0.3">
      <c r="A57" s="48"/>
      <c r="B57" s="50">
        <f>SUM(B6:B56)</f>
        <v>1044774.39</v>
      </c>
      <c r="C57" s="48"/>
      <c r="D57" s="49"/>
    </row>
    <row r="61" spans="1:4" x14ac:dyDescent="0.25">
      <c r="A61" s="53"/>
    </row>
  </sheetData>
  <autoFilter ref="A3:E5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17" sqref="E17"/>
    </sheetView>
  </sheetViews>
  <sheetFormatPr defaultRowHeight="15" x14ac:dyDescent="0.25"/>
  <cols>
    <col min="2" max="8" width="14.85546875" customWidth="1"/>
  </cols>
  <sheetData>
    <row r="1" spans="1:8" ht="16.5" x14ac:dyDescent="0.25">
      <c r="A1" s="60" t="s">
        <v>28</v>
      </c>
      <c r="B1" s="60"/>
      <c r="C1" s="60"/>
      <c r="D1" s="60"/>
      <c r="E1" s="60"/>
      <c r="F1" s="60"/>
      <c r="G1" s="60"/>
      <c r="H1" s="60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3" t="s">
        <v>29</v>
      </c>
      <c r="B3" s="58" t="s">
        <v>30</v>
      </c>
      <c r="C3" s="59"/>
      <c r="D3" s="33" t="s">
        <v>31</v>
      </c>
      <c r="E3" s="33" t="s">
        <v>32</v>
      </c>
      <c r="F3" s="33" t="s">
        <v>33</v>
      </c>
      <c r="G3" s="34" t="s">
        <v>34</v>
      </c>
      <c r="H3" s="34" t="s">
        <v>35</v>
      </c>
    </row>
    <row r="4" spans="1:8" x14ac:dyDescent="0.25">
      <c r="A4" s="35" t="s">
        <v>36</v>
      </c>
      <c r="B4" s="36" t="s">
        <v>37</v>
      </c>
      <c r="C4" s="61" t="s">
        <v>38</v>
      </c>
      <c r="D4" s="61"/>
      <c r="E4" s="61"/>
      <c r="F4" s="61"/>
      <c r="G4" s="61"/>
      <c r="H4" s="62"/>
    </row>
    <row r="5" spans="1:8" x14ac:dyDescent="0.25">
      <c r="A5" s="33" t="s">
        <v>39</v>
      </c>
      <c r="B5" s="58" t="s">
        <v>40</v>
      </c>
      <c r="C5" s="59"/>
      <c r="D5" s="37">
        <v>142798.91</v>
      </c>
      <c r="E5" s="37">
        <v>108916.73</v>
      </c>
      <c r="F5" s="38">
        <v>76.27</v>
      </c>
      <c r="G5" s="39" t="s">
        <v>41</v>
      </c>
      <c r="H5" s="39" t="s">
        <v>42</v>
      </c>
    </row>
    <row r="6" spans="1:8" x14ac:dyDescent="0.25">
      <c r="A6" s="33" t="s">
        <v>39</v>
      </c>
      <c r="B6" s="58" t="s">
        <v>40</v>
      </c>
      <c r="C6" s="59"/>
      <c r="D6" s="37">
        <v>142334.01999999999</v>
      </c>
      <c r="E6" s="37">
        <v>136925.19</v>
      </c>
      <c r="F6" s="38">
        <v>96.2</v>
      </c>
      <c r="G6" s="39" t="s">
        <v>43</v>
      </c>
      <c r="H6" s="39" t="s">
        <v>42</v>
      </c>
    </row>
    <row r="7" spans="1:8" x14ac:dyDescent="0.25">
      <c r="A7" s="33" t="s">
        <v>39</v>
      </c>
      <c r="B7" s="58" t="s">
        <v>40</v>
      </c>
      <c r="C7" s="59"/>
      <c r="D7" s="37">
        <v>142438.06</v>
      </c>
      <c r="E7" s="37">
        <v>129644.41</v>
      </c>
      <c r="F7" s="38">
        <v>91.02</v>
      </c>
      <c r="G7" s="39" t="s">
        <v>44</v>
      </c>
      <c r="H7" s="39" t="s">
        <v>42</v>
      </c>
    </row>
    <row r="8" spans="1:8" x14ac:dyDescent="0.25">
      <c r="A8" s="33" t="s">
        <v>39</v>
      </c>
      <c r="B8" s="58" t="s">
        <v>40</v>
      </c>
      <c r="C8" s="59"/>
      <c r="D8" s="37">
        <v>142643.39000000001</v>
      </c>
      <c r="E8" s="37">
        <v>158089.31</v>
      </c>
      <c r="F8" s="38">
        <v>110.83</v>
      </c>
      <c r="G8" s="39" t="s">
        <v>45</v>
      </c>
      <c r="H8" s="39" t="s">
        <v>42</v>
      </c>
    </row>
    <row r="9" spans="1:8" x14ac:dyDescent="0.25">
      <c r="A9" s="33" t="s">
        <v>39</v>
      </c>
      <c r="B9" s="58" t="s">
        <v>40</v>
      </c>
      <c r="C9" s="59"/>
      <c r="D9" s="37">
        <v>142569.54999999999</v>
      </c>
      <c r="E9" s="37">
        <v>137384.66</v>
      </c>
      <c r="F9" s="38">
        <v>96.36</v>
      </c>
      <c r="G9" s="39" t="s">
        <v>46</v>
      </c>
      <c r="H9" s="39" t="s">
        <v>42</v>
      </c>
    </row>
    <row r="10" spans="1:8" x14ac:dyDescent="0.25">
      <c r="A10" s="33" t="s">
        <v>39</v>
      </c>
      <c r="B10" s="58" t="s">
        <v>40</v>
      </c>
      <c r="C10" s="59"/>
      <c r="D10" s="37">
        <v>141990.92000000001</v>
      </c>
      <c r="E10" s="37">
        <v>124213.61</v>
      </c>
      <c r="F10" s="38">
        <v>87.48</v>
      </c>
      <c r="G10" s="39" t="s">
        <v>47</v>
      </c>
      <c r="H10" s="39" t="s">
        <v>42</v>
      </c>
    </row>
    <row r="11" spans="1:8" x14ac:dyDescent="0.25">
      <c r="A11" s="33" t="s">
        <v>39</v>
      </c>
      <c r="B11" s="58" t="s">
        <v>40</v>
      </c>
      <c r="C11" s="59"/>
      <c r="D11" s="37">
        <v>148924.16</v>
      </c>
      <c r="E11" s="37">
        <v>143075.57999999999</v>
      </c>
      <c r="F11" s="38">
        <v>96.07</v>
      </c>
      <c r="G11" s="39" t="s">
        <v>48</v>
      </c>
      <c r="H11" s="39" t="s">
        <v>42</v>
      </c>
    </row>
    <row r="12" spans="1:8" x14ac:dyDescent="0.25">
      <c r="A12" s="33" t="s">
        <v>39</v>
      </c>
      <c r="B12" s="58" t="s">
        <v>40</v>
      </c>
      <c r="C12" s="59"/>
      <c r="D12" s="37">
        <v>149338.29</v>
      </c>
      <c r="E12" s="37">
        <v>137885.73000000001</v>
      </c>
      <c r="F12" s="38">
        <v>92.33</v>
      </c>
      <c r="G12" s="39" t="s">
        <v>49</v>
      </c>
      <c r="H12" s="39" t="s">
        <v>42</v>
      </c>
    </row>
    <row r="13" spans="1:8" x14ac:dyDescent="0.25">
      <c r="A13" s="33" t="s">
        <v>39</v>
      </c>
      <c r="B13" s="58" t="s">
        <v>40</v>
      </c>
      <c r="C13" s="59"/>
      <c r="D13" s="37">
        <v>141361.32</v>
      </c>
      <c r="E13" s="37">
        <v>147185.28</v>
      </c>
      <c r="F13" s="38">
        <v>104.12</v>
      </c>
      <c r="G13" s="39" t="s">
        <v>50</v>
      </c>
      <c r="H13" s="39" t="s">
        <v>42</v>
      </c>
    </row>
    <row r="14" spans="1:8" x14ac:dyDescent="0.25">
      <c r="A14" s="33" t="s">
        <v>39</v>
      </c>
      <c r="B14" s="58" t="s">
        <v>40</v>
      </c>
      <c r="C14" s="59"/>
      <c r="D14" s="37">
        <v>146317.74</v>
      </c>
      <c r="E14" s="37">
        <v>149046.79</v>
      </c>
      <c r="F14" s="38">
        <v>101.87</v>
      </c>
      <c r="G14" s="39" t="s">
        <v>51</v>
      </c>
      <c r="H14" s="39" t="s">
        <v>42</v>
      </c>
    </row>
    <row r="15" spans="1:8" x14ac:dyDescent="0.25">
      <c r="A15" s="33" t="s">
        <v>39</v>
      </c>
      <c r="B15" s="58" t="s">
        <v>40</v>
      </c>
      <c r="C15" s="59"/>
      <c r="D15" s="37">
        <v>149613.24</v>
      </c>
      <c r="E15" s="37">
        <v>148090.54999999999</v>
      </c>
      <c r="F15" s="38">
        <v>98.98</v>
      </c>
      <c r="G15" s="39" t="s">
        <v>52</v>
      </c>
      <c r="H15" s="39" t="s">
        <v>42</v>
      </c>
    </row>
    <row r="16" spans="1:8" x14ac:dyDescent="0.25">
      <c r="A16" s="33" t="s">
        <v>39</v>
      </c>
      <c r="B16" s="58" t="s">
        <v>40</v>
      </c>
      <c r="C16" s="59"/>
      <c r="D16" s="37">
        <v>148987.1</v>
      </c>
      <c r="E16" s="37">
        <v>159633.49</v>
      </c>
      <c r="F16" s="38">
        <v>107.15</v>
      </c>
      <c r="G16" s="39" t="s">
        <v>53</v>
      </c>
      <c r="H16" s="39" t="s">
        <v>42</v>
      </c>
    </row>
    <row r="17" spans="1:8" x14ac:dyDescent="0.25">
      <c r="A17" s="63" t="s">
        <v>54</v>
      </c>
      <c r="B17" s="64"/>
      <c r="C17" s="65"/>
      <c r="D17" s="40">
        <v>1739316.7</v>
      </c>
      <c r="E17" s="40">
        <v>1680091.33</v>
      </c>
      <c r="F17" s="41">
        <v>96.59</v>
      </c>
      <c r="G17" s="39" t="s">
        <v>36</v>
      </c>
      <c r="H17" s="39" t="s">
        <v>36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Гагарина, д. 10</vt:lpstr>
      <vt:lpstr>Работы 2020</vt:lpstr>
      <vt:lpstr>Справка</vt:lpstr>
      <vt:lpstr>'Гагарина, д. 10'!Область_печати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2021-03-03T00:22:47Z</cp:lastPrinted>
  <dcterms:created xsi:type="dcterms:W3CDTF">2016-03-18T02:51:51Z</dcterms:created>
  <dcterms:modified xsi:type="dcterms:W3CDTF">2021-03-09T07:29:45Z</dcterms:modified>
</cp:coreProperties>
</file>