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Белорусская, д. 40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2019'!$A$3:$E$62</definedName>
    <definedName name="_xlnm.Print_Area" localSheetId="0">'Белорусская, д. 40'!$A$1:$D$91</definedName>
  </definedNames>
  <calcPr calcId="144525" calcMode="manual"/>
</workbook>
</file>

<file path=xl/calcChain.xml><?xml version="1.0" encoding="utf-8"?>
<calcChain xmlns="http://schemas.openxmlformats.org/spreadsheetml/2006/main">
  <c r="B89" i="1" l="1"/>
  <c r="B90" i="1" s="1"/>
  <c r="B91" i="1" s="1"/>
  <c r="B8" i="1" l="1"/>
  <c r="H88" i="1" l="1"/>
  <c r="B75" i="1"/>
  <c r="B67" i="1"/>
  <c r="B77" i="1"/>
  <c r="B40" i="1"/>
  <c r="B29" i="1"/>
  <c r="B22" i="1"/>
  <c r="B19" i="1"/>
  <c r="B10" i="1" l="1"/>
  <c r="B69" i="1"/>
  <c r="B9" i="1" l="1"/>
  <c r="B11" i="1" l="1"/>
  <c r="B72" i="1"/>
  <c r="B16" i="1"/>
  <c r="B13" i="1"/>
  <c r="B86" i="1"/>
  <c r="B85" i="1" s="1"/>
  <c r="B88" i="1" l="1"/>
</calcChain>
</file>

<file path=xl/sharedStrings.xml><?xml version="1.0" encoding="utf-8"?>
<sst xmlns="http://schemas.openxmlformats.org/spreadsheetml/2006/main" count="368" uniqueCount="145">
  <si>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</si>
  <si>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</si>
  <si>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</si>
  <si>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</si>
  <si>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</si>
  <si>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</si>
  <si>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</si>
  <si>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</si>
  <si>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</si>
  <si>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</si>
  <si>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</si>
  <si>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</si>
  <si>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</si>
  <si>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</si>
  <si>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</si>
  <si>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</si>
  <si>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</si>
  <si>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</si>
  <si>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</si>
  <si>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</si>
  <si>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</si>
  <si>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</si>
  <si>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</si>
  <si>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</si>
  <si>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</si>
  <si>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</si>
  <si>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</si>
  <si>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</si>
  <si>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</si>
  <si>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</si>
  <si>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осмотр подвала</t>
  </si>
  <si>
    <t>раз</t>
  </si>
  <si>
    <t>Адрес: ул. Белорусская, д. 40</t>
  </si>
  <si>
    <t>Старшие по дому</t>
  </si>
  <si>
    <t>Общий итог</t>
  </si>
  <si>
    <t>сброс воздуха со стояков отопления</t>
  </si>
  <si>
    <t>Прочистка вентиляции</t>
  </si>
  <si>
    <t>Кол-во</t>
  </si>
  <si>
    <t>Ед.изм</t>
  </si>
  <si>
    <t>Сумма</t>
  </si>
  <si>
    <t>Наименование работ</t>
  </si>
  <si>
    <t xml:space="preserve">По адресу БЕЛОРУССКАЯ ул. д.40                                         </t>
  </si>
  <si>
    <t>Доходы по дому:</t>
  </si>
  <si>
    <t>Расходы по снятию показаний с ИПУ по электроэнергии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</si>
  <si>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</si>
  <si>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</si>
  <si>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</si>
  <si>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</si>
  <si>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</si>
  <si>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</si>
  <si>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</si>
  <si>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</si>
  <si>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</si>
  <si>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</si>
  <si>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</si>
  <si>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</si>
  <si>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</si>
  <si>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</si>
  <si>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</si>
  <si>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</t>
  </si>
  <si>
    <t>Гор. вода потр.при содер.общего имущ-ва  в МКД 3,4 кв.2019г.</t>
  </si>
  <si>
    <t>Дератизация</t>
  </si>
  <si>
    <t>Замена электрической лампы накаливания</t>
  </si>
  <si>
    <t>шт.</t>
  </si>
  <si>
    <t>Замена электропатрона с материалами при закрытой арматуре</t>
  </si>
  <si>
    <t>Замена электропроводки</t>
  </si>
  <si>
    <t>Засыпка ям, промоин в асфальтовом покрытии придомовых террит</t>
  </si>
  <si>
    <t>м3</t>
  </si>
  <si>
    <t>Изготовление и установка поручней</t>
  </si>
  <si>
    <t>Косметический ремонт подъездов 1-5</t>
  </si>
  <si>
    <t>1подъезд</t>
  </si>
  <si>
    <t>Краска</t>
  </si>
  <si>
    <t>кг</t>
  </si>
  <si>
    <t>Организация мест накоп.ртуть сод-х ламп 3,4 кв. 2019г. К=0,6</t>
  </si>
  <si>
    <t>Очистка канализационной сети</t>
  </si>
  <si>
    <t>Протяжка контактов на электроприборах</t>
  </si>
  <si>
    <t>Прочистка секций водоподогревателя</t>
  </si>
  <si>
    <t>сек.</t>
  </si>
  <si>
    <t>Ремонт вентилей д.20-32</t>
  </si>
  <si>
    <t>Ремонт штрабы (ДВП)</t>
  </si>
  <si>
    <t>Санитарная обрезка сухих вершин и веток деревьев с исп-ем ав</t>
  </si>
  <si>
    <t>Смена вентиля до 20 мм</t>
  </si>
  <si>
    <t>Смена задвижек д.50</t>
  </si>
  <si>
    <t>Смена задвижек д.80</t>
  </si>
  <si>
    <t>Смена резьб (для всех диаметров с применением электросварочн</t>
  </si>
  <si>
    <t>Смена резьб (для всех диаметров) с применением газосварочных</t>
  </si>
  <si>
    <t>Смена труб ГВС и ХВС д.32</t>
  </si>
  <si>
    <t>Смена труб ХВС и ГВС д.20</t>
  </si>
  <si>
    <t>Смена труб из водогазопроводных д.20 с производством сварочн</t>
  </si>
  <si>
    <t>Смена труб из водогазопроводных труб д.57 с производством св</t>
  </si>
  <si>
    <t>Смена трубы водогазопроводной д.107 со сварочными работами</t>
  </si>
  <si>
    <t>Смена трубы водогазопроводной д.76 со сварочными работами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</si>
  <si>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</si>
  <si>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</si>
  <si>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</si>
  <si>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</si>
  <si>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</si>
  <si>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</si>
  <si>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</si>
  <si>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</si>
  <si>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</si>
  <si>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</si>
  <si>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скамеек в деревянном исполнении</t>
  </si>
  <si>
    <t>Устранение свищей хомутами</t>
  </si>
  <si>
    <t>Устройство конька из кровельного оцин.железа</t>
  </si>
  <si>
    <t>Устройство примыканий из оц-ой кровельной стали с выст-им эл</t>
  </si>
  <si>
    <t>Утепление вентпродухов изовером и монтажной пеной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</si>
  <si>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</si>
  <si>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</si>
  <si>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</si>
  <si>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</si>
  <si>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ремонт труб КНС</t>
  </si>
  <si>
    <t>ремонт шиферной кровли</t>
  </si>
  <si>
    <t>удаление сосулек с крыш без использования а/вышки</t>
  </si>
  <si>
    <t>Справка об уровне сбора платы за жилое помещение по состоянию на 18.02.2020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</si>
  <si>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</si>
  <si>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</si>
  <si>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</si>
  <si>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</si>
  <si>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</si>
  <si>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</si>
  <si>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</si>
  <si>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</si>
  <si>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</si>
  <si>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</si>
  <si>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</si>
  <si>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БЕЛОРУССКАЯ ул. д.40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</si>
  <si>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</si>
  <si>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</si>
  <si>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</si>
  <si>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</si>
  <si>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</si>
  <si>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</si>
  <si>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</si>
  <si>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</si>
  <si>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</si>
  <si>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</si>
  <si>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</si>
  <si>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</si>
  <si>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</si>
  <si>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</si>
  <si>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</si>
  <si>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Электрическая энергия потр.при содержании общего имущ.МКД 1,2 кв. 2019г.</t>
  </si>
  <si>
    <t>Электрическая энергия потр.при содержании общего имущ.МКД 3,4 кв. 2019г.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</si>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</sst>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8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164" fontId="1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4" fontId="12" fillId="0" borderId="2" xfId="3" applyNumberFormat="1" applyFont="1" applyFill="1" applyBorder="1" applyAlignment="1">
      <alignment horizontal="right" vertical="center" wrapText="1"/>
    </xf>
    <xf numFmtId="4" fontId="14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4" fontId="0" fillId="3" borderId="2" xfId="0" applyNumberFormat="1" applyFill="1" applyBorder="1"/>
    <xf numFmtId="0" fontId="13" fillId="3" borderId="2" xfId="0" applyFont="1" applyFill="1" applyBorder="1"/>
    <xf numFmtId="0" fontId="13" fillId="3" borderId="2" xfId="0" applyFont="1" applyFill="1" applyBorder="1" applyAlignment="1">
      <alignment horizontal="center"/>
    </xf>
    <xf numFmtId="0" fontId="0" fillId="0" borderId="0" xfId="0"/>
    <xf numFmtId="0" fontId="31" fillId="34" borderId="11" xfId="0" applyNumberFormat="1" applyFont="1" applyFill="1" applyBorder="1" applyAlignment="1" applyProtection="1">
      <alignment horizontal="center" vertical="top" wrapText="1"/>
    </xf>
    <xf numFmtId="0" fontId="31" fillId="34" borderId="11" xfId="0" applyNumberFormat="1" applyFont="1" applyFill="1" applyBorder="1" applyAlignment="1" applyProtection="1">
      <alignment horizontal="left" vertical="top" wrapText="1"/>
    </xf>
    <xf numFmtId="0" fontId="31" fillId="34" borderId="11" xfId="0" applyNumberFormat="1" applyFont="1" applyFill="1" applyBorder="1" applyAlignment="1" applyProtection="1">
      <alignment horizontal="left" vertical="center" wrapText="1"/>
    </xf>
    <xf numFmtId="0" fontId="31" fillId="34" borderId="12" xfId="0" applyNumberFormat="1" applyFont="1" applyFill="1" applyBorder="1" applyAlignment="1" applyProtection="1">
      <alignment horizontal="left" vertical="center" wrapText="1"/>
    </xf>
    <xf numFmtId="4" fontId="31" fillId="34" borderId="11" xfId="0" applyNumberFormat="1" applyFont="1" applyFill="1" applyBorder="1" applyAlignment="1" applyProtection="1">
      <alignment horizontal="center" vertical="top" wrapText="1"/>
    </xf>
    <xf numFmtId="2" fontId="31" fillId="34" borderId="11" xfId="0" applyNumberFormat="1" applyFont="1" applyFill="1" applyBorder="1" applyAlignment="1" applyProtection="1">
      <alignment horizontal="center" vertical="top" wrapText="1"/>
    </xf>
    <xf numFmtId="0" fontId="31" fillId="34" borderId="11" xfId="0" applyNumberFormat="1" applyFont="1" applyFill="1" applyBorder="1" applyAlignment="1" applyProtection="1">
      <alignment horizontal="center" vertical="center" wrapText="1"/>
    </xf>
    <xf numFmtId="4" fontId="31" fillId="34" borderId="11" xfId="0" applyNumberFormat="1" applyFont="1" applyFill="1" applyBorder="1" applyAlignment="1" applyProtection="1">
      <alignment horizontal="center" vertical="center" wrapText="1"/>
    </xf>
    <xf numFmtId="2" fontId="31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1" fillId="34" borderId="12" xfId="0" applyNumberFormat="1" applyFont="1" applyFill="1" applyBorder="1" applyAlignment="1" applyProtection="1">
      <alignment horizontal="center" vertical="top" wrapText="1"/>
    </xf>
    <xf numFmtId="0" fontId="31" fillId="34" borderId="13" xfId="0" applyNumberFormat="1" applyFont="1" applyFill="1" applyBorder="1" applyAlignment="1" applyProtection="1">
      <alignment horizontal="center" vertical="top" wrapText="1"/>
    </xf>
    <xf numFmtId="0" fontId="31" fillId="34" borderId="12" xfId="0" applyNumberFormat="1" applyFont="1" applyFill="1" applyBorder="1" applyAlignment="1" applyProtection="1">
      <alignment horizontal="center" vertical="center" wrapText="1"/>
    </xf>
    <xf numFmtId="0" fontId="31" fillId="34" borderId="14" xfId="0" applyNumberFormat="1" applyFont="1" applyFill="1" applyBorder="1" applyAlignment="1" applyProtection="1">
      <alignment horizontal="center" vertical="center" wrapText="1"/>
    </xf>
    <xf numFmtId="0" fontId="31" fillId="34" borderId="13" xfId="0" applyNumberFormat="1" applyFont="1" applyFill="1" applyBorder="1" applyAlignment="1" applyProtection="1">
      <alignment horizontal="center" vertical="center" wrapText="1"/>
    </xf>
    <xf numFmtId="0" fontId="30" fillId="34" borderId="0" xfId="0" applyNumberFormat="1" applyFont="1" applyFill="1" applyBorder="1" applyAlignment="1" applyProtection="1">
      <alignment horizontal="center" vertical="top" wrapText="1"/>
    </xf>
    <xf numFmtId="0" fontId="31" fillId="34" borderId="14" xfId="0" applyNumberFormat="1" applyFont="1" applyFill="1" applyBorder="1" applyAlignment="1" applyProtection="1">
      <alignment horizontal="left" vertical="center" wrapText="1"/>
    </xf>
    <xf numFmtId="0" fontId="31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91"/>
  <sheetViews>
    <sheetView tabSelected="1" workbookViewId="0">
      <pane ySplit="3" topLeftCell="A4" activePane="bottomLeft" state="frozen"/>
      <selection pane="bottomLeft" activeCell="B91" sqref="B91"/>
    </sheetView>
  </sheetViews>
  <sheetFormatPr defaultRowHeight="15" x14ac:dyDescent="0.25"/>
  <cols>
    <col min="1" max="1" width="73.5703125" style="5" customWidth="1"/>
    <col min="2" max="2" width="20.42578125" style="7" customWidth="1"/>
    <col min="3" max="3" width="12.140625" style="3" customWidth="1"/>
    <col min="4" max="4" width="19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39.75" customHeight="1" x14ac:dyDescent="0.25">
      <c r="A1" s="59" t="s">
        <v>7</v>
      </c>
      <c r="B1" s="59"/>
      <c r="C1" s="59"/>
      <c r="D1" s="59"/>
    </row>
    <row r="2" spans="1:4" s="8" customFormat="1" ht="15.75" x14ac:dyDescent="0.25">
      <c r="A2" s="9" t="s">
        <v>32</v>
      </c>
      <c r="B2" s="61" t="s">
        <v>44</v>
      </c>
      <c r="C2" s="61"/>
      <c r="D2" s="61"/>
    </row>
    <row r="3" spans="1:4" ht="57" x14ac:dyDescent="0.25">
      <c r="A3" s="10" t="s">
        <v>2</v>
      </c>
      <c r="B3" s="11" t="s">
        <v>29</v>
      </c>
      <c r="C3" s="12" t="s">
        <v>0</v>
      </c>
      <c r="D3" s="58" t="s">
        <v>1</v>
      </c>
    </row>
    <row r="4" spans="1:4" x14ac:dyDescent="0.25">
      <c r="A4" s="14" t="s">
        <v>45</v>
      </c>
      <c r="B4" s="31">
        <v>-2520251.0703999996</v>
      </c>
      <c r="C4" s="57" t="s">
        <v>144</v>
      </c>
      <c r="D4" s="13"/>
    </row>
    <row r="5" spans="1:4" x14ac:dyDescent="0.25">
      <c r="A5" s="62" t="s">
        <v>42</v>
      </c>
      <c r="B5" s="62"/>
      <c r="C5" s="62"/>
      <c r="D5" s="62"/>
    </row>
    <row r="6" spans="1:4" x14ac:dyDescent="0.25">
      <c r="A6" s="14" t="s">
        <v>46</v>
      </c>
      <c r="B6" s="31">
        <v>1431514.22</v>
      </c>
      <c r="C6" s="57" t="s">
        <v>144</v>
      </c>
      <c r="D6" s="13"/>
    </row>
    <row r="7" spans="1:4" x14ac:dyDescent="0.25">
      <c r="A7" s="14" t="s">
        <v>47</v>
      </c>
      <c r="B7" s="31">
        <v>1462792.9</v>
      </c>
      <c r="C7" s="57" t="s">
        <v>144</v>
      </c>
      <c r="D7" s="13"/>
    </row>
    <row r="8" spans="1:4" x14ac:dyDescent="0.25">
      <c r="A8" s="14" t="s">
        <v>48</v>
      </c>
      <c r="B8" s="31">
        <f>B7-B6</f>
        <v>31278.679999999935</v>
      </c>
      <c r="C8" s="57" t="s">
        <v>144</v>
      </c>
      <c r="D8" s="13"/>
    </row>
    <row r="9" spans="1:4" x14ac:dyDescent="0.25">
      <c r="A9" s="15" t="s">
        <v>8</v>
      </c>
      <c r="B9" s="31">
        <f>B10</f>
        <v>16929.599999999999</v>
      </c>
      <c r="C9" s="57" t="s">
        <v>144</v>
      </c>
      <c r="D9" s="13"/>
    </row>
    <row r="10" spans="1:4" x14ac:dyDescent="0.25">
      <c r="A10" s="16" t="s">
        <v>9</v>
      </c>
      <c r="B10" s="32">
        <f>660.8*12+750*12</f>
        <v>16929.599999999999</v>
      </c>
      <c r="C10" s="19" t="s">
        <v>144</v>
      </c>
      <c r="D10" s="17"/>
    </row>
    <row r="11" spans="1:4" x14ac:dyDescent="0.25">
      <c r="A11" s="18" t="s">
        <v>49</v>
      </c>
      <c r="B11" s="33">
        <f>B6+B9</f>
        <v>1448443.82</v>
      </c>
      <c r="C11" s="57" t="s">
        <v>144</v>
      </c>
      <c r="D11" s="20"/>
    </row>
    <row r="12" spans="1:4" x14ac:dyDescent="0.25">
      <c r="A12" s="60" t="s">
        <v>10</v>
      </c>
      <c r="B12" s="60"/>
      <c r="C12" s="60"/>
      <c r="D12" s="60"/>
    </row>
    <row r="13" spans="1:4" x14ac:dyDescent="0.25">
      <c r="A13" s="21" t="s">
        <v>11</v>
      </c>
      <c r="B13" s="33">
        <f>B14+B15</f>
        <v>223218.38</v>
      </c>
      <c r="C13" s="57" t="s">
        <v>144</v>
      </c>
      <c r="D13" s="20"/>
    </row>
    <row r="14" spans="1:4" s="24" customFormat="1" x14ac:dyDescent="0.25">
      <c r="A14" s="22" t="s">
        <v>100</v>
      </c>
      <c r="B14" s="34">
        <v>108858.77</v>
      </c>
      <c r="C14" s="23" t="s">
        <v>4</v>
      </c>
      <c r="D14" s="23">
        <v>28951.8</v>
      </c>
    </row>
    <row r="15" spans="1:4" s="24" customFormat="1" x14ac:dyDescent="0.25">
      <c r="A15" s="22" t="s">
        <v>101</v>
      </c>
      <c r="B15" s="34">
        <v>114359.61</v>
      </c>
      <c r="C15" s="23" t="s">
        <v>4</v>
      </c>
      <c r="D15" s="23">
        <v>28951.8</v>
      </c>
    </row>
    <row r="16" spans="1:4" ht="28.5" x14ac:dyDescent="0.25">
      <c r="A16" s="21" t="s">
        <v>12</v>
      </c>
      <c r="B16" s="33">
        <f>B18+B17</f>
        <v>94093.38</v>
      </c>
      <c r="C16" s="57" t="s">
        <v>144</v>
      </c>
      <c r="D16" s="20"/>
    </row>
    <row r="17" spans="1:4" s="24" customFormat="1" x14ac:dyDescent="0.25">
      <c r="A17" s="22" t="s">
        <v>96</v>
      </c>
      <c r="B17" s="34">
        <v>46033.38</v>
      </c>
      <c r="C17" s="23" t="s">
        <v>4</v>
      </c>
      <c r="D17" s="23">
        <v>28951.8</v>
      </c>
    </row>
    <row r="18" spans="1:4" s="24" customFormat="1" x14ac:dyDescent="0.25">
      <c r="A18" s="22" t="s">
        <v>97</v>
      </c>
      <c r="B18" s="34">
        <v>48060</v>
      </c>
      <c r="C18" s="23" t="s">
        <v>4</v>
      </c>
      <c r="D18" s="23">
        <v>28951.8</v>
      </c>
    </row>
    <row r="19" spans="1:4" x14ac:dyDescent="0.25">
      <c r="A19" s="21" t="s">
        <v>13</v>
      </c>
      <c r="B19" s="33">
        <f>B20+B21</f>
        <v>141800.69</v>
      </c>
      <c r="C19" s="57" t="s">
        <v>144</v>
      </c>
      <c r="D19" s="26"/>
    </row>
    <row r="20" spans="1:4" s="24" customFormat="1" x14ac:dyDescent="0.25">
      <c r="A20" s="22" t="s">
        <v>55</v>
      </c>
      <c r="B20" s="34">
        <v>70714.95</v>
      </c>
      <c r="C20" s="23" t="s">
        <v>14</v>
      </c>
      <c r="D20" s="23">
        <v>1335</v>
      </c>
    </row>
    <row r="21" spans="1:4" s="24" customFormat="1" x14ac:dyDescent="0.25">
      <c r="A21" s="22" t="s">
        <v>56</v>
      </c>
      <c r="B21" s="34">
        <v>71085.740000000005</v>
      </c>
      <c r="C21" s="23" t="s">
        <v>14</v>
      </c>
      <c r="D21" s="23">
        <v>1342</v>
      </c>
    </row>
    <row r="22" spans="1:4" ht="28.5" x14ac:dyDescent="0.25">
      <c r="A22" s="21" t="s">
        <v>15</v>
      </c>
      <c r="B22" s="33">
        <f>SUM(B23:B28)</f>
        <v>32136.48</v>
      </c>
      <c r="C22" s="57" t="s">
        <v>144</v>
      </c>
      <c r="D22" s="20"/>
    </row>
    <row r="23" spans="1:4" s="24" customFormat="1" x14ac:dyDescent="0.25">
      <c r="A23" s="22" t="s">
        <v>59</v>
      </c>
      <c r="B23" s="34">
        <v>2605.66</v>
      </c>
      <c r="C23" s="23" t="s">
        <v>4</v>
      </c>
      <c r="D23" s="23">
        <v>28951.8</v>
      </c>
    </row>
    <row r="24" spans="1:4" s="24" customFormat="1" x14ac:dyDescent="0.25">
      <c r="A24" s="22" t="s">
        <v>60</v>
      </c>
      <c r="B24" s="34">
        <v>2605.66</v>
      </c>
      <c r="C24" s="23" t="s">
        <v>4</v>
      </c>
      <c r="D24" s="23">
        <v>28951.8</v>
      </c>
    </row>
    <row r="25" spans="1:4" s="24" customFormat="1" x14ac:dyDescent="0.25">
      <c r="A25" s="22" t="s">
        <v>107</v>
      </c>
      <c r="B25" s="34">
        <v>2316.14</v>
      </c>
      <c r="C25" s="23" t="s">
        <v>4</v>
      </c>
      <c r="D25" s="23">
        <v>28951.8</v>
      </c>
    </row>
    <row r="26" spans="1:4" s="24" customFormat="1" x14ac:dyDescent="0.25">
      <c r="A26" s="22" t="s">
        <v>108</v>
      </c>
      <c r="B26" s="34">
        <v>2605.66</v>
      </c>
      <c r="C26" s="23" t="s">
        <v>4</v>
      </c>
      <c r="D26" s="23">
        <v>28951.8</v>
      </c>
    </row>
    <row r="27" spans="1:4" s="24" customFormat="1" x14ac:dyDescent="0.25">
      <c r="A27" s="22" t="s">
        <v>142</v>
      </c>
      <c r="B27" s="34">
        <v>11001.68</v>
      </c>
      <c r="C27" s="23" t="s">
        <v>4</v>
      </c>
      <c r="D27" s="23">
        <v>28951.8</v>
      </c>
    </row>
    <row r="28" spans="1:4" s="24" customFormat="1" x14ac:dyDescent="0.25">
      <c r="A28" s="22" t="s">
        <v>143</v>
      </c>
      <c r="B28" s="34">
        <v>11001.68</v>
      </c>
      <c r="C28" s="23" t="s">
        <v>4</v>
      </c>
      <c r="D28" s="23">
        <v>28951.8</v>
      </c>
    </row>
    <row r="29" spans="1:4" ht="42.75" x14ac:dyDescent="0.25">
      <c r="A29" s="21" t="s">
        <v>16</v>
      </c>
      <c r="B29" s="35">
        <f>SUM(B30:B39)</f>
        <v>21651.53</v>
      </c>
      <c r="C29" s="57" t="s">
        <v>144</v>
      </c>
      <c r="D29" s="27"/>
    </row>
    <row r="30" spans="1:4" s="24" customFormat="1" x14ac:dyDescent="0.25">
      <c r="A30" s="22" t="s">
        <v>62</v>
      </c>
      <c r="B30" s="34">
        <v>238.2</v>
      </c>
      <c r="C30" s="23" t="s">
        <v>63</v>
      </c>
      <c r="D30" s="23">
        <v>3</v>
      </c>
    </row>
    <row r="31" spans="1:4" s="24" customFormat="1" x14ac:dyDescent="0.25">
      <c r="A31" s="22" t="s">
        <v>64</v>
      </c>
      <c r="B31" s="34">
        <v>445.64</v>
      </c>
      <c r="C31" s="23" t="s">
        <v>63</v>
      </c>
      <c r="D31" s="23">
        <v>2</v>
      </c>
    </row>
    <row r="32" spans="1:4" s="24" customFormat="1" x14ac:dyDescent="0.25">
      <c r="A32" s="22" t="s">
        <v>68</v>
      </c>
      <c r="B32" s="34">
        <v>736.38</v>
      </c>
      <c r="C32" s="23" t="s">
        <v>5</v>
      </c>
      <c r="D32" s="23">
        <v>3.2</v>
      </c>
    </row>
    <row r="33" spans="1:5" s="24" customFormat="1" x14ac:dyDescent="0.25">
      <c r="A33" s="22" t="s">
        <v>69</v>
      </c>
      <c r="B33" s="34">
        <v>14230</v>
      </c>
      <c r="C33" s="23" t="s">
        <v>70</v>
      </c>
      <c r="D33" s="23">
        <v>1</v>
      </c>
    </row>
    <row r="34" spans="1:5" s="24" customFormat="1" x14ac:dyDescent="0.25">
      <c r="A34" s="22" t="s">
        <v>71</v>
      </c>
      <c r="B34" s="34">
        <v>1500</v>
      </c>
      <c r="C34" s="23" t="s">
        <v>72</v>
      </c>
      <c r="D34" s="23">
        <v>15</v>
      </c>
    </row>
    <row r="35" spans="1:5" s="24" customFormat="1" x14ac:dyDescent="0.25">
      <c r="A35" s="22" t="s">
        <v>79</v>
      </c>
      <c r="B35" s="34">
        <v>553.27</v>
      </c>
      <c r="C35" s="23" t="s">
        <v>4</v>
      </c>
      <c r="D35" s="23">
        <v>0.5</v>
      </c>
    </row>
    <row r="36" spans="1:5" s="24" customFormat="1" x14ac:dyDescent="0.25">
      <c r="A36" s="22" t="s">
        <v>104</v>
      </c>
      <c r="B36" s="34">
        <v>1225.3</v>
      </c>
      <c r="C36" s="23" t="s">
        <v>5</v>
      </c>
      <c r="D36" s="23">
        <v>5</v>
      </c>
    </row>
    <row r="37" spans="1:5" s="24" customFormat="1" x14ac:dyDescent="0.25">
      <c r="A37" s="22" t="s">
        <v>105</v>
      </c>
      <c r="B37" s="34">
        <v>147.41</v>
      </c>
      <c r="C37" s="23" t="s">
        <v>4</v>
      </c>
      <c r="D37" s="23">
        <v>0.35</v>
      </c>
    </row>
    <row r="38" spans="1:5" s="24" customFormat="1" x14ac:dyDescent="0.25">
      <c r="A38" s="22" t="s">
        <v>112</v>
      </c>
      <c r="B38" s="34">
        <v>2160.33</v>
      </c>
      <c r="C38" s="23" t="s">
        <v>4</v>
      </c>
      <c r="D38" s="23">
        <v>3.4</v>
      </c>
    </row>
    <row r="39" spans="1:5" s="24" customFormat="1" x14ac:dyDescent="0.25">
      <c r="A39" s="22" t="s">
        <v>113</v>
      </c>
      <c r="B39" s="34">
        <v>415</v>
      </c>
      <c r="C39" s="23" t="s">
        <v>5</v>
      </c>
      <c r="D39" s="23">
        <v>100</v>
      </c>
    </row>
    <row r="40" spans="1:5" ht="42.75" x14ac:dyDescent="0.25">
      <c r="A40" s="21" t="s">
        <v>17</v>
      </c>
      <c r="B40" s="33">
        <f>SUM(B41:B63)</f>
        <v>130863.46</v>
      </c>
      <c r="C40" s="57" t="s">
        <v>144</v>
      </c>
      <c r="D40" s="20"/>
      <c r="E40" s="4" t="s">
        <v>3</v>
      </c>
    </row>
    <row r="41" spans="1:5" s="24" customFormat="1" x14ac:dyDescent="0.25">
      <c r="A41" s="22" t="s">
        <v>57</v>
      </c>
      <c r="B41" s="34">
        <v>3876.24</v>
      </c>
      <c r="C41" s="23" t="s">
        <v>58</v>
      </c>
      <c r="D41" s="23">
        <v>8</v>
      </c>
    </row>
    <row r="42" spans="1:5" s="24" customFormat="1" x14ac:dyDescent="0.25">
      <c r="A42" s="22" t="s">
        <v>18</v>
      </c>
      <c r="B42" s="34">
        <v>3237.44</v>
      </c>
      <c r="C42" s="23" t="s">
        <v>19</v>
      </c>
      <c r="D42" s="23">
        <v>4</v>
      </c>
    </row>
    <row r="43" spans="1:5" s="24" customFormat="1" x14ac:dyDescent="0.25">
      <c r="A43" s="22" t="s">
        <v>65</v>
      </c>
      <c r="B43" s="34">
        <v>3522.75</v>
      </c>
      <c r="C43" s="23" t="s">
        <v>5</v>
      </c>
      <c r="D43" s="23">
        <v>15</v>
      </c>
    </row>
    <row r="44" spans="1:5" s="24" customFormat="1" x14ac:dyDescent="0.25">
      <c r="A44" s="22" t="s">
        <v>74</v>
      </c>
      <c r="B44" s="34">
        <v>1403.5</v>
      </c>
      <c r="C44" s="23" t="s">
        <v>5</v>
      </c>
      <c r="D44" s="23">
        <v>5</v>
      </c>
    </row>
    <row r="45" spans="1:5" s="24" customFormat="1" x14ac:dyDescent="0.25">
      <c r="A45" s="22" t="s">
        <v>74</v>
      </c>
      <c r="B45" s="34">
        <v>836.16</v>
      </c>
      <c r="C45" s="23" t="s">
        <v>5</v>
      </c>
      <c r="D45" s="23">
        <v>6</v>
      </c>
    </row>
    <row r="46" spans="1:5" s="24" customFormat="1" x14ac:dyDescent="0.25">
      <c r="A46" s="22" t="s">
        <v>75</v>
      </c>
      <c r="B46" s="34">
        <v>232.36</v>
      </c>
      <c r="C46" s="23" t="s">
        <v>63</v>
      </c>
      <c r="D46" s="23">
        <v>1</v>
      </c>
    </row>
    <row r="47" spans="1:5" s="24" customFormat="1" x14ac:dyDescent="0.25">
      <c r="A47" s="22" t="s">
        <v>76</v>
      </c>
      <c r="B47" s="34">
        <v>17854.900000000001</v>
      </c>
      <c r="C47" s="23" t="s">
        <v>77</v>
      </c>
      <c r="D47" s="23">
        <v>10</v>
      </c>
    </row>
    <row r="48" spans="1:5" s="24" customFormat="1" x14ac:dyDescent="0.25">
      <c r="A48" s="22" t="s">
        <v>78</v>
      </c>
      <c r="B48" s="34">
        <v>383.63</v>
      </c>
      <c r="C48" s="23" t="s">
        <v>63</v>
      </c>
      <c r="D48" s="23">
        <v>1</v>
      </c>
    </row>
    <row r="49" spans="1:4" s="24" customFormat="1" x14ac:dyDescent="0.25">
      <c r="A49" s="22" t="s">
        <v>81</v>
      </c>
      <c r="B49" s="34">
        <v>7929.87</v>
      </c>
      <c r="C49" s="23" t="s">
        <v>63</v>
      </c>
      <c r="D49" s="23">
        <v>13</v>
      </c>
    </row>
    <row r="50" spans="1:4" s="24" customFormat="1" x14ac:dyDescent="0.25">
      <c r="A50" s="22" t="s">
        <v>82</v>
      </c>
      <c r="B50" s="34">
        <v>3607.3</v>
      </c>
      <c r="C50" s="23" t="s">
        <v>63</v>
      </c>
      <c r="D50" s="23">
        <v>1</v>
      </c>
    </row>
    <row r="51" spans="1:4" s="24" customFormat="1" x14ac:dyDescent="0.25">
      <c r="A51" s="22" t="s">
        <v>83</v>
      </c>
      <c r="B51" s="34">
        <v>18700.8</v>
      </c>
      <c r="C51" s="23" t="s">
        <v>63</v>
      </c>
      <c r="D51" s="23">
        <v>4</v>
      </c>
    </row>
    <row r="52" spans="1:4" s="24" customFormat="1" x14ac:dyDescent="0.25">
      <c r="A52" s="22" t="s">
        <v>84</v>
      </c>
      <c r="B52" s="34">
        <v>10879.28</v>
      </c>
      <c r="C52" s="23" t="s">
        <v>63</v>
      </c>
      <c r="D52" s="23">
        <v>9</v>
      </c>
    </row>
    <row r="53" spans="1:4" s="24" customFormat="1" x14ac:dyDescent="0.25">
      <c r="A53" s="22" t="s">
        <v>85</v>
      </c>
      <c r="B53" s="34">
        <v>5169.32</v>
      </c>
      <c r="C53" s="23" t="s">
        <v>63</v>
      </c>
      <c r="D53" s="23">
        <v>4</v>
      </c>
    </row>
    <row r="54" spans="1:4" s="24" customFormat="1" x14ac:dyDescent="0.25">
      <c r="A54" s="22" t="s">
        <v>86</v>
      </c>
      <c r="B54" s="34">
        <v>19552</v>
      </c>
      <c r="C54" s="23" t="s">
        <v>5</v>
      </c>
      <c r="D54" s="23">
        <v>13</v>
      </c>
    </row>
    <row r="55" spans="1:4" s="24" customFormat="1" x14ac:dyDescent="0.25">
      <c r="A55" s="22" t="s">
        <v>87</v>
      </c>
      <c r="B55" s="34">
        <v>5205</v>
      </c>
      <c r="C55" s="23" t="s">
        <v>5</v>
      </c>
      <c r="D55" s="23">
        <v>3</v>
      </c>
    </row>
    <row r="56" spans="1:4" s="24" customFormat="1" x14ac:dyDescent="0.25">
      <c r="A56" s="22" t="s">
        <v>88</v>
      </c>
      <c r="B56" s="34">
        <v>281.5</v>
      </c>
      <c r="C56" s="23" t="s">
        <v>5</v>
      </c>
      <c r="D56" s="23">
        <v>0.5</v>
      </c>
    </row>
    <row r="57" spans="1:4" s="24" customFormat="1" x14ac:dyDescent="0.25">
      <c r="A57" s="22" t="s">
        <v>89</v>
      </c>
      <c r="B57" s="34">
        <v>2871</v>
      </c>
      <c r="C57" s="23" t="s">
        <v>5</v>
      </c>
      <c r="D57" s="23">
        <v>3</v>
      </c>
    </row>
    <row r="58" spans="1:4" s="24" customFormat="1" x14ac:dyDescent="0.25">
      <c r="A58" s="22" t="s">
        <v>90</v>
      </c>
      <c r="B58" s="34">
        <v>829.5</v>
      </c>
      <c r="C58" s="23" t="s">
        <v>5</v>
      </c>
      <c r="D58" s="23">
        <v>0.5</v>
      </c>
    </row>
    <row r="59" spans="1:4" s="24" customFormat="1" x14ac:dyDescent="0.25">
      <c r="A59" s="22" t="s">
        <v>91</v>
      </c>
      <c r="B59" s="34">
        <v>7362</v>
      </c>
      <c r="C59" s="23" t="s">
        <v>5</v>
      </c>
      <c r="D59" s="23">
        <v>6</v>
      </c>
    </row>
    <row r="60" spans="1:4" s="24" customFormat="1" x14ac:dyDescent="0.25">
      <c r="A60" s="22" t="s">
        <v>103</v>
      </c>
      <c r="B60" s="34">
        <v>171.34</v>
      </c>
      <c r="C60" s="23" t="s">
        <v>63</v>
      </c>
      <c r="D60" s="23">
        <v>1</v>
      </c>
    </row>
    <row r="61" spans="1:4" s="24" customFormat="1" x14ac:dyDescent="0.25">
      <c r="A61" s="22" t="s">
        <v>30</v>
      </c>
      <c r="B61" s="34">
        <v>1080.56</v>
      </c>
      <c r="C61" s="23" t="s">
        <v>31</v>
      </c>
      <c r="D61" s="23">
        <v>4</v>
      </c>
    </row>
    <row r="62" spans="1:4" s="24" customFormat="1" x14ac:dyDescent="0.25">
      <c r="A62" s="22" t="s">
        <v>111</v>
      </c>
      <c r="B62" s="34">
        <v>338.76</v>
      </c>
      <c r="C62" s="23" t="s">
        <v>63</v>
      </c>
      <c r="D62" s="23">
        <v>3</v>
      </c>
    </row>
    <row r="63" spans="1:4" s="24" customFormat="1" x14ac:dyDescent="0.25">
      <c r="A63" s="22" t="s">
        <v>35</v>
      </c>
      <c r="B63" s="34">
        <v>15538.25</v>
      </c>
      <c r="C63" s="23" t="s">
        <v>19</v>
      </c>
      <c r="D63" s="23">
        <v>25</v>
      </c>
    </row>
    <row r="64" spans="1:4" ht="28.5" x14ac:dyDescent="0.25">
      <c r="A64" s="21" t="s">
        <v>20</v>
      </c>
      <c r="B64" s="33">
        <v>0</v>
      </c>
      <c r="C64" s="57" t="s">
        <v>144</v>
      </c>
      <c r="D64" s="20"/>
    </row>
    <row r="65" spans="1:4" ht="28.5" x14ac:dyDescent="0.25">
      <c r="A65" s="21" t="s">
        <v>21</v>
      </c>
      <c r="B65" s="33">
        <v>0</v>
      </c>
      <c r="C65" s="57" t="s">
        <v>144</v>
      </c>
      <c r="D65" s="20"/>
    </row>
    <row r="66" spans="1:4" x14ac:dyDescent="0.25">
      <c r="A66" s="21" t="s">
        <v>22</v>
      </c>
      <c r="B66" s="33">
        <v>0</v>
      </c>
      <c r="C66" s="57" t="s">
        <v>144</v>
      </c>
      <c r="D66" s="20"/>
    </row>
    <row r="67" spans="1:4" ht="28.5" x14ac:dyDescent="0.25">
      <c r="A67" s="21" t="s">
        <v>23</v>
      </c>
      <c r="B67" s="33">
        <f>SUM(B68:B68)</f>
        <v>551.04</v>
      </c>
      <c r="C67" s="57" t="s">
        <v>144</v>
      </c>
      <c r="D67" s="20"/>
    </row>
    <row r="68" spans="1:4" s="24" customFormat="1" x14ac:dyDescent="0.25">
      <c r="A68" s="22" t="s">
        <v>36</v>
      </c>
      <c r="B68" s="34">
        <v>551.04</v>
      </c>
      <c r="C68" s="23" t="s">
        <v>5</v>
      </c>
      <c r="D68" s="23">
        <v>2</v>
      </c>
    </row>
    <row r="69" spans="1:4" ht="28.5" x14ac:dyDescent="0.25">
      <c r="A69" s="21" t="s">
        <v>24</v>
      </c>
      <c r="B69" s="33">
        <f>B71+B70</f>
        <v>12738.79</v>
      </c>
      <c r="C69" s="57" t="s">
        <v>144</v>
      </c>
      <c r="D69" s="20"/>
    </row>
    <row r="70" spans="1:4" s="24" customFormat="1" x14ac:dyDescent="0.25">
      <c r="A70" s="22" t="s">
        <v>94</v>
      </c>
      <c r="B70" s="34">
        <v>6658.91</v>
      </c>
      <c r="C70" s="23" t="s">
        <v>4</v>
      </c>
      <c r="D70" s="23">
        <v>28951.8</v>
      </c>
    </row>
    <row r="71" spans="1:4" s="24" customFormat="1" x14ac:dyDescent="0.25">
      <c r="A71" s="22" t="s">
        <v>95</v>
      </c>
      <c r="B71" s="34">
        <v>6079.88</v>
      </c>
      <c r="C71" s="23" t="s">
        <v>4</v>
      </c>
      <c r="D71" s="23">
        <v>28951.8</v>
      </c>
    </row>
    <row r="72" spans="1:4" ht="28.5" x14ac:dyDescent="0.25">
      <c r="A72" s="21" t="s">
        <v>25</v>
      </c>
      <c r="B72" s="33">
        <f>B73+B74</f>
        <v>49218.06</v>
      </c>
      <c r="C72" s="57" t="s">
        <v>144</v>
      </c>
      <c r="D72" s="20"/>
    </row>
    <row r="73" spans="1:4" s="24" customFormat="1" x14ac:dyDescent="0.25">
      <c r="A73" s="22" t="s">
        <v>92</v>
      </c>
      <c r="B73" s="34">
        <v>23161.439999999999</v>
      </c>
      <c r="C73" s="23" t="s">
        <v>4</v>
      </c>
      <c r="D73" s="23">
        <v>28951.8</v>
      </c>
    </row>
    <row r="74" spans="1:4" s="24" customFormat="1" x14ac:dyDescent="0.25">
      <c r="A74" s="22" t="s">
        <v>93</v>
      </c>
      <c r="B74" s="34">
        <v>26056.62</v>
      </c>
      <c r="C74" s="23" t="s">
        <v>4</v>
      </c>
      <c r="D74" s="23">
        <v>28951.8</v>
      </c>
    </row>
    <row r="75" spans="1:4" ht="28.5" x14ac:dyDescent="0.25">
      <c r="A75" s="21" t="s">
        <v>26</v>
      </c>
      <c r="B75" s="33">
        <f>SUM(B76:B76)</f>
        <v>284</v>
      </c>
      <c r="C75" s="57" t="s">
        <v>144</v>
      </c>
      <c r="D75" s="20"/>
    </row>
    <row r="76" spans="1:4" s="24" customFormat="1" x14ac:dyDescent="0.25">
      <c r="A76" s="22" t="s">
        <v>61</v>
      </c>
      <c r="B76" s="34">
        <v>284</v>
      </c>
      <c r="C76" s="23" t="s">
        <v>4</v>
      </c>
      <c r="D76" s="23">
        <v>200</v>
      </c>
    </row>
    <row r="77" spans="1:4" ht="57" x14ac:dyDescent="0.25">
      <c r="A77" s="21" t="s">
        <v>27</v>
      </c>
      <c r="B77" s="33">
        <f>SUM(B78:B84)</f>
        <v>157250.12</v>
      </c>
      <c r="C77" s="57" t="s">
        <v>144</v>
      </c>
      <c r="D77" s="20"/>
    </row>
    <row r="78" spans="1:4" s="24" customFormat="1" x14ac:dyDescent="0.25">
      <c r="A78" s="22" t="s">
        <v>66</v>
      </c>
      <c r="B78" s="34">
        <v>19435.75</v>
      </c>
      <c r="C78" s="23" t="s">
        <v>67</v>
      </c>
      <c r="D78" s="23">
        <v>9.75</v>
      </c>
    </row>
    <row r="79" spans="1:4" s="24" customFormat="1" x14ac:dyDescent="0.25">
      <c r="A79" s="22" t="s">
        <v>73</v>
      </c>
      <c r="B79" s="34">
        <v>227.37</v>
      </c>
      <c r="C79" s="23" t="s">
        <v>4</v>
      </c>
      <c r="D79" s="23">
        <v>13374.47</v>
      </c>
    </row>
    <row r="80" spans="1:4" s="24" customFormat="1" x14ac:dyDescent="0.25">
      <c r="A80" s="22" t="s">
        <v>80</v>
      </c>
      <c r="B80" s="34">
        <v>6821.24</v>
      </c>
      <c r="C80" s="23" t="s">
        <v>63</v>
      </c>
      <c r="D80" s="23">
        <v>4</v>
      </c>
    </row>
    <row r="81" spans="1:8" s="24" customFormat="1" x14ac:dyDescent="0.25">
      <c r="A81" s="22" t="s">
        <v>98</v>
      </c>
      <c r="B81" s="34">
        <v>69749.509999999995</v>
      </c>
      <c r="C81" s="23" t="s">
        <v>4</v>
      </c>
      <c r="D81" s="23">
        <v>28469.200000000001</v>
      </c>
    </row>
    <row r="82" spans="1:8" s="24" customFormat="1" x14ac:dyDescent="0.25">
      <c r="A82" s="22" t="s">
        <v>99</v>
      </c>
      <c r="B82" s="34">
        <v>59109.9</v>
      </c>
      <c r="C82" s="23" t="s">
        <v>4</v>
      </c>
      <c r="D82" s="23">
        <v>24126.5</v>
      </c>
    </row>
    <row r="83" spans="1:8" s="24" customFormat="1" x14ac:dyDescent="0.25">
      <c r="A83" s="22" t="s">
        <v>102</v>
      </c>
      <c r="B83" s="34">
        <v>606.71</v>
      </c>
      <c r="C83" s="23" t="s">
        <v>63</v>
      </c>
      <c r="D83" s="23">
        <v>1</v>
      </c>
    </row>
    <row r="84" spans="1:8" s="24" customFormat="1" x14ac:dyDescent="0.25">
      <c r="A84" s="22" t="s">
        <v>106</v>
      </c>
      <c r="B84" s="34">
        <v>1299.6400000000001</v>
      </c>
      <c r="C84" s="23" t="s">
        <v>63</v>
      </c>
      <c r="D84" s="23">
        <v>4</v>
      </c>
    </row>
    <row r="85" spans="1:8" x14ac:dyDescent="0.25">
      <c r="A85" s="21" t="s">
        <v>28</v>
      </c>
      <c r="B85" s="33">
        <f>B86+B87</f>
        <v>36075.360000000001</v>
      </c>
      <c r="C85" s="57" t="s">
        <v>144</v>
      </c>
      <c r="D85" s="20"/>
    </row>
    <row r="86" spans="1:8" ht="30" x14ac:dyDescent="0.25">
      <c r="A86" s="28" t="s">
        <v>43</v>
      </c>
      <c r="B86" s="36">
        <f>D86*5*12</f>
        <v>6000</v>
      </c>
      <c r="C86" s="29" t="s">
        <v>6</v>
      </c>
      <c r="D86" s="25">
        <v>100</v>
      </c>
    </row>
    <row r="87" spans="1:8" x14ac:dyDescent="0.25">
      <c r="A87" s="28" t="s">
        <v>33</v>
      </c>
      <c r="B87" s="36">
        <v>30075.360000000001</v>
      </c>
      <c r="C87" s="19" t="s">
        <v>144</v>
      </c>
      <c r="D87" s="25"/>
    </row>
    <row r="88" spans="1:8" x14ac:dyDescent="0.25">
      <c r="A88" s="18" t="s">
        <v>50</v>
      </c>
      <c r="B88" s="33">
        <f>B13+B16+B19+B22+B29+B40+B64+B65+B66+B67+B69+B72+B75+B77</f>
        <v>863805.93</v>
      </c>
      <c r="C88" s="57" t="s">
        <v>144</v>
      </c>
      <c r="D88" s="20"/>
      <c r="H88" s="1" t="b">
        <f>B88='Работы 2019'!C62</f>
        <v>1</v>
      </c>
    </row>
    <row r="89" spans="1:8" x14ac:dyDescent="0.25">
      <c r="A89" s="18" t="s">
        <v>51</v>
      </c>
      <c r="B89" s="33">
        <f>B88*1.2+B85</f>
        <v>1072642.476</v>
      </c>
      <c r="C89" s="57" t="s">
        <v>144</v>
      </c>
      <c r="D89" s="20"/>
    </row>
    <row r="90" spans="1:8" x14ac:dyDescent="0.25">
      <c r="A90" s="18" t="s">
        <v>52</v>
      </c>
      <c r="B90" s="33">
        <f>B4+B6+B9-B89</f>
        <v>-2144449.7263999996</v>
      </c>
      <c r="C90" s="57" t="s">
        <v>144</v>
      </c>
      <c r="D90" s="20"/>
    </row>
    <row r="91" spans="1:8" ht="28.5" x14ac:dyDescent="0.25">
      <c r="A91" s="21" t="s">
        <v>53</v>
      </c>
      <c r="B91" s="33">
        <f>B90+B8</f>
        <v>-2113171.0463999994</v>
      </c>
      <c r="C91" s="57" t="s">
        <v>144</v>
      </c>
      <c r="D91" s="20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2"/>
  <sheetViews>
    <sheetView workbookViewId="0">
      <pane ySplit="3" topLeftCell="A43" activePane="bottomLeft" state="frozen"/>
      <selection pane="bottomLeft" activeCell="B72" sqref="B72"/>
    </sheetView>
  </sheetViews>
  <sheetFormatPr defaultRowHeight="15" x14ac:dyDescent="0.25"/>
  <cols>
    <col min="1" max="1" width="13.7109375" style="38" customWidth="1"/>
    <col min="2" max="2" width="72.140625" style="47" customWidth="1"/>
    <col min="3" max="3" width="14.5703125" style="39" customWidth="1"/>
    <col min="4" max="4" width="14.5703125" style="38" customWidth="1"/>
    <col min="5" max="5" width="14.5703125" customWidth="1"/>
  </cols>
  <sheetData>
    <row r="1" spans="1:5" x14ac:dyDescent="0.25">
      <c r="B1" s="47" t="s">
        <v>54</v>
      </c>
      <c r="E1" s="37"/>
    </row>
    <row r="2" spans="1:5" x14ac:dyDescent="0.25">
      <c r="B2" s="47" t="s">
        <v>41</v>
      </c>
      <c r="E2" s="37"/>
    </row>
    <row r="3" spans="1:5" x14ac:dyDescent="0.25">
      <c r="A3" s="41" t="s">
        <v>141</v>
      </c>
      <c r="B3" s="41" t="s">
        <v>40</v>
      </c>
      <c r="C3" s="40" t="s">
        <v>39</v>
      </c>
      <c r="D3" s="41" t="s">
        <v>38</v>
      </c>
      <c r="E3" s="41" t="s">
        <v>37</v>
      </c>
    </row>
    <row r="4" spans="1:5" x14ac:dyDescent="0.25">
      <c r="A4" s="23">
        <v>3</v>
      </c>
      <c r="B4" s="22" t="s">
        <v>55</v>
      </c>
      <c r="C4" s="30">
        <v>70714.95</v>
      </c>
      <c r="D4" s="23" t="s">
        <v>14</v>
      </c>
      <c r="E4" s="22">
        <v>1335</v>
      </c>
    </row>
    <row r="5" spans="1:5" x14ac:dyDescent="0.25">
      <c r="A5" s="23">
        <v>3</v>
      </c>
      <c r="B5" s="22" t="s">
        <v>56</v>
      </c>
      <c r="C5" s="30">
        <v>71085.740000000005</v>
      </c>
      <c r="D5" s="23" t="s">
        <v>14</v>
      </c>
      <c r="E5" s="22">
        <v>1342</v>
      </c>
    </row>
    <row r="6" spans="1:5" x14ac:dyDescent="0.25">
      <c r="A6" s="23">
        <v>6</v>
      </c>
      <c r="B6" s="22" t="s">
        <v>57</v>
      </c>
      <c r="C6" s="30">
        <v>3876.24</v>
      </c>
      <c r="D6" s="23" t="s">
        <v>58</v>
      </c>
      <c r="E6" s="22">
        <v>8</v>
      </c>
    </row>
    <row r="7" spans="1:5" x14ac:dyDescent="0.25">
      <c r="A7" s="23">
        <v>4</v>
      </c>
      <c r="B7" s="22" t="s">
        <v>59</v>
      </c>
      <c r="C7" s="30">
        <v>2605.66</v>
      </c>
      <c r="D7" s="23" t="s">
        <v>4</v>
      </c>
      <c r="E7" s="22">
        <v>28951.8</v>
      </c>
    </row>
    <row r="8" spans="1:5" x14ac:dyDescent="0.25">
      <c r="A8" s="23">
        <v>4</v>
      </c>
      <c r="B8" s="22" t="s">
        <v>60</v>
      </c>
      <c r="C8" s="30">
        <v>2605.66</v>
      </c>
      <c r="D8" s="23" t="s">
        <v>4</v>
      </c>
      <c r="E8" s="22">
        <v>28951.8</v>
      </c>
    </row>
    <row r="9" spans="1:5" x14ac:dyDescent="0.25">
      <c r="A9" s="23">
        <v>13</v>
      </c>
      <c r="B9" s="22" t="s">
        <v>61</v>
      </c>
      <c r="C9" s="30">
        <v>284</v>
      </c>
      <c r="D9" s="23" t="s">
        <v>4</v>
      </c>
      <c r="E9" s="22">
        <v>200</v>
      </c>
    </row>
    <row r="10" spans="1:5" x14ac:dyDescent="0.25">
      <c r="A10" s="23">
        <v>6</v>
      </c>
      <c r="B10" s="22" t="s">
        <v>18</v>
      </c>
      <c r="C10" s="30">
        <v>3237.44</v>
      </c>
      <c r="D10" s="23" t="s">
        <v>19</v>
      </c>
      <c r="E10" s="22">
        <v>4</v>
      </c>
    </row>
    <row r="11" spans="1:5" x14ac:dyDescent="0.25">
      <c r="A11" s="23">
        <v>5</v>
      </c>
      <c r="B11" s="22" t="s">
        <v>62</v>
      </c>
      <c r="C11" s="30">
        <v>238.2</v>
      </c>
      <c r="D11" s="23" t="s">
        <v>63</v>
      </c>
      <c r="E11" s="22">
        <v>3</v>
      </c>
    </row>
    <row r="12" spans="1:5" x14ac:dyDescent="0.25">
      <c r="A12" s="23">
        <v>5</v>
      </c>
      <c r="B12" s="22" t="s">
        <v>64</v>
      </c>
      <c r="C12" s="30">
        <v>445.64</v>
      </c>
      <c r="D12" s="23" t="s">
        <v>63</v>
      </c>
      <c r="E12" s="22">
        <v>2</v>
      </c>
    </row>
    <row r="13" spans="1:5" x14ac:dyDescent="0.25">
      <c r="A13" s="23">
        <v>6</v>
      </c>
      <c r="B13" s="22" t="s">
        <v>65</v>
      </c>
      <c r="C13" s="30">
        <v>3522.75</v>
      </c>
      <c r="D13" s="23" t="s">
        <v>5</v>
      </c>
      <c r="E13" s="22">
        <v>15</v>
      </c>
    </row>
    <row r="14" spans="1:5" x14ac:dyDescent="0.25">
      <c r="A14" s="23">
        <v>14</v>
      </c>
      <c r="B14" s="22" t="s">
        <v>66</v>
      </c>
      <c r="C14" s="30">
        <v>19435.75</v>
      </c>
      <c r="D14" s="23" t="s">
        <v>67</v>
      </c>
      <c r="E14" s="22">
        <v>9.75</v>
      </c>
    </row>
    <row r="15" spans="1:5" x14ac:dyDescent="0.25">
      <c r="A15" s="23">
        <v>5</v>
      </c>
      <c r="B15" s="22" t="s">
        <v>68</v>
      </c>
      <c r="C15" s="30">
        <v>736.38</v>
      </c>
      <c r="D15" s="23" t="s">
        <v>5</v>
      </c>
      <c r="E15" s="22">
        <v>3.2</v>
      </c>
    </row>
    <row r="16" spans="1:5" x14ac:dyDescent="0.25">
      <c r="A16" s="23">
        <v>5</v>
      </c>
      <c r="B16" s="22" t="s">
        <v>69</v>
      </c>
      <c r="C16" s="30">
        <v>14230</v>
      </c>
      <c r="D16" s="23" t="s">
        <v>70</v>
      </c>
      <c r="E16" s="22">
        <v>1</v>
      </c>
    </row>
    <row r="17" spans="1:5" x14ac:dyDescent="0.25">
      <c r="A17" s="23">
        <v>5</v>
      </c>
      <c r="B17" s="22" t="s">
        <v>71</v>
      </c>
      <c r="C17" s="30">
        <v>1500</v>
      </c>
      <c r="D17" s="23" t="s">
        <v>72</v>
      </c>
      <c r="E17" s="22">
        <v>15</v>
      </c>
    </row>
    <row r="18" spans="1:5" x14ac:dyDescent="0.25">
      <c r="A18" s="23">
        <v>14</v>
      </c>
      <c r="B18" s="22" t="s">
        <v>73</v>
      </c>
      <c r="C18" s="30">
        <v>227.37</v>
      </c>
      <c r="D18" s="23" t="s">
        <v>4</v>
      </c>
      <c r="E18" s="22">
        <v>13374.47</v>
      </c>
    </row>
    <row r="19" spans="1:5" x14ac:dyDescent="0.25">
      <c r="A19" s="23">
        <v>6</v>
      </c>
      <c r="B19" s="22" t="s">
        <v>74</v>
      </c>
      <c r="C19" s="30">
        <v>1403.5</v>
      </c>
      <c r="D19" s="23" t="s">
        <v>5</v>
      </c>
      <c r="E19" s="22">
        <v>5</v>
      </c>
    </row>
    <row r="20" spans="1:5" x14ac:dyDescent="0.25">
      <c r="A20" s="23">
        <v>6</v>
      </c>
      <c r="B20" s="22" t="s">
        <v>74</v>
      </c>
      <c r="C20" s="30">
        <v>836.16</v>
      </c>
      <c r="D20" s="23" t="s">
        <v>5</v>
      </c>
      <c r="E20" s="22">
        <v>6</v>
      </c>
    </row>
    <row r="21" spans="1:5" x14ac:dyDescent="0.25">
      <c r="A21" s="23">
        <v>6</v>
      </c>
      <c r="B21" s="22" t="s">
        <v>75</v>
      </c>
      <c r="C21" s="30">
        <v>232.36</v>
      </c>
      <c r="D21" s="23" t="s">
        <v>63</v>
      </c>
      <c r="E21" s="22">
        <v>1</v>
      </c>
    </row>
    <row r="22" spans="1:5" x14ac:dyDescent="0.25">
      <c r="A22" s="23">
        <v>10</v>
      </c>
      <c r="B22" s="22" t="s">
        <v>36</v>
      </c>
      <c r="C22" s="30">
        <v>551.04</v>
      </c>
      <c r="D22" s="23" t="s">
        <v>5</v>
      </c>
      <c r="E22" s="22">
        <v>2</v>
      </c>
    </row>
    <row r="23" spans="1:5" x14ac:dyDescent="0.25">
      <c r="A23" s="23">
        <v>6</v>
      </c>
      <c r="B23" s="22" t="s">
        <v>76</v>
      </c>
      <c r="C23" s="30">
        <v>17854.900000000001</v>
      </c>
      <c r="D23" s="23" t="s">
        <v>77</v>
      </c>
      <c r="E23" s="22">
        <v>10</v>
      </c>
    </row>
    <row r="24" spans="1:5" x14ac:dyDescent="0.25">
      <c r="A24" s="23">
        <v>6</v>
      </c>
      <c r="B24" s="22" t="s">
        <v>78</v>
      </c>
      <c r="C24" s="30">
        <v>383.63</v>
      </c>
      <c r="D24" s="23" t="s">
        <v>63</v>
      </c>
      <c r="E24" s="22">
        <v>1</v>
      </c>
    </row>
    <row r="25" spans="1:5" x14ac:dyDescent="0.25">
      <c r="A25" s="23">
        <v>5</v>
      </c>
      <c r="B25" s="22" t="s">
        <v>79</v>
      </c>
      <c r="C25" s="30">
        <v>553.27</v>
      </c>
      <c r="D25" s="23" t="s">
        <v>4</v>
      </c>
      <c r="E25" s="22">
        <v>0.5</v>
      </c>
    </row>
    <row r="26" spans="1:5" x14ac:dyDescent="0.25">
      <c r="A26" s="23">
        <v>14</v>
      </c>
      <c r="B26" s="22" t="s">
        <v>80</v>
      </c>
      <c r="C26" s="30">
        <v>6821.24</v>
      </c>
      <c r="D26" s="23" t="s">
        <v>63</v>
      </c>
      <c r="E26" s="22">
        <v>4</v>
      </c>
    </row>
    <row r="27" spans="1:5" x14ac:dyDescent="0.25">
      <c r="A27" s="23">
        <v>6</v>
      </c>
      <c r="B27" s="22" t="s">
        <v>81</v>
      </c>
      <c r="C27" s="30">
        <v>7929.87</v>
      </c>
      <c r="D27" s="23" t="s">
        <v>63</v>
      </c>
      <c r="E27" s="22">
        <v>13</v>
      </c>
    </row>
    <row r="28" spans="1:5" x14ac:dyDescent="0.25">
      <c r="A28" s="23">
        <v>6</v>
      </c>
      <c r="B28" s="22" t="s">
        <v>82</v>
      </c>
      <c r="C28" s="30">
        <v>3607.3</v>
      </c>
      <c r="D28" s="23" t="s">
        <v>63</v>
      </c>
      <c r="E28" s="22">
        <v>1</v>
      </c>
    </row>
    <row r="29" spans="1:5" x14ac:dyDescent="0.25">
      <c r="A29" s="23">
        <v>6</v>
      </c>
      <c r="B29" s="22" t="s">
        <v>83</v>
      </c>
      <c r="C29" s="30">
        <v>18700.8</v>
      </c>
      <c r="D29" s="23" t="s">
        <v>63</v>
      </c>
      <c r="E29" s="22">
        <v>4</v>
      </c>
    </row>
    <row r="30" spans="1:5" x14ac:dyDescent="0.25">
      <c r="A30" s="23">
        <v>6</v>
      </c>
      <c r="B30" s="22" t="s">
        <v>84</v>
      </c>
      <c r="C30" s="30">
        <v>10879.28</v>
      </c>
      <c r="D30" s="23" t="s">
        <v>63</v>
      </c>
      <c r="E30" s="22">
        <v>9</v>
      </c>
    </row>
    <row r="31" spans="1:5" x14ac:dyDescent="0.25">
      <c r="A31" s="23">
        <v>6</v>
      </c>
      <c r="B31" s="22" t="s">
        <v>85</v>
      </c>
      <c r="C31" s="30">
        <v>5169.32</v>
      </c>
      <c r="D31" s="23" t="s">
        <v>63</v>
      </c>
      <c r="E31" s="22">
        <v>4</v>
      </c>
    </row>
    <row r="32" spans="1:5" x14ac:dyDescent="0.25">
      <c r="A32" s="23">
        <v>6</v>
      </c>
      <c r="B32" s="22" t="s">
        <v>86</v>
      </c>
      <c r="C32" s="30">
        <v>19552</v>
      </c>
      <c r="D32" s="23" t="s">
        <v>5</v>
      </c>
      <c r="E32" s="22">
        <v>13</v>
      </c>
    </row>
    <row r="33" spans="1:5" x14ac:dyDescent="0.25">
      <c r="A33" s="23">
        <v>6</v>
      </c>
      <c r="B33" s="22" t="s">
        <v>87</v>
      </c>
      <c r="C33" s="30">
        <v>5205</v>
      </c>
      <c r="D33" s="23" t="s">
        <v>5</v>
      </c>
      <c r="E33" s="22">
        <v>3</v>
      </c>
    </row>
    <row r="34" spans="1:5" x14ac:dyDescent="0.25">
      <c r="A34" s="23">
        <v>6</v>
      </c>
      <c r="B34" s="22" t="s">
        <v>88</v>
      </c>
      <c r="C34" s="30">
        <v>281.5</v>
      </c>
      <c r="D34" s="23" t="s">
        <v>5</v>
      </c>
      <c r="E34" s="22">
        <v>0.5</v>
      </c>
    </row>
    <row r="35" spans="1:5" x14ac:dyDescent="0.25">
      <c r="A35" s="23">
        <v>6</v>
      </c>
      <c r="B35" s="22" t="s">
        <v>89</v>
      </c>
      <c r="C35" s="30">
        <v>2871</v>
      </c>
      <c r="D35" s="23" t="s">
        <v>5</v>
      </c>
      <c r="E35" s="22">
        <v>3</v>
      </c>
    </row>
    <row r="36" spans="1:5" x14ac:dyDescent="0.25">
      <c r="A36" s="23">
        <v>6</v>
      </c>
      <c r="B36" s="22" t="s">
        <v>90</v>
      </c>
      <c r="C36" s="30">
        <v>829.5</v>
      </c>
      <c r="D36" s="23" t="s">
        <v>5</v>
      </c>
      <c r="E36" s="22">
        <v>0.5</v>
      </c>
    </row>
    <row r="37" spans="1:5" x14ac:dyDescent="0.25">
      <c r="A37" s="23">
        <v>6</v>
      </c>
      <c r="B37" s="22" t="s">
        <v>91</v>
      </c>
      <c r="C37" s="30">
        <v>7362</v>
      </c>
      <c r="D37" s="23" t="s">
        <v>5</v>
      </c>
      <c r="E37" s="22">
        <v>6</v>
      </c>
    </row>
    <row r="38" spans="1:5" x14ac:dyDescent="0.25">
      <c r="A38" s="23">
        <v>12</v>
      </c>
      <c r="B38" s="22" t="s">
        <v>92</v>
      </c>
      <c r="C38" s="30">
        <v>23161.439999999999</v>
      </c>
      <c r="D38" s="23" t="s">
        <v>4</v>
      </c>
      <c r="E38" s="22">
        <v>28951.8</v>
      </c>
    </row>
    <row r="39" spans="1:5" x14ac:dyDescent="0.25">
      <c r="A39" s="23">
        <v>12</v>
      </c>
      <c r="B39" s="22" t="s">
        <v>93</v>
      </c>
      <c r="C39" s="30">
        <v>26056.62</v>
      </c>
      <c r="D39" s="23" t="s">
        <v>4</v>
      </c>
      <c r="E39" s="22">
        <v>28951.8</v>
      </c>
    </row>
    <row r="40" spans="1:5" x14ac:dyDescent="0.25">
      <c r="A40" s="23">
        <v>11</v>
      </c>
      <c r="B40" s="22" t="s">
        <v>94</v>
      </c>
      <c r="C40" s="30">
        <v>6658.91</v>
      </c>
      <c r="D40" s="23" t="s">
        <v>4</v>
      </c>
      <c r="E40" s="22">
        <v>28951.8</v>
      </c>
    </row>
    <row r="41" spans="1:5" x14ac:dyDescent="0.25">
      <c r="A41" s="23">
        <v>11</v>
      </c>
      <c r="B41" s="22" t="s">
        <v>95</v>
      </c>
      <c r="C41" s="30">
        <v>6079.88</v>
      </c>
      <c r="D41" s="23" t="s">
        <v>4</v>
      </c>
      <c r="E41" s="22">
        <v>28951.8</v>
      </c>
    </row>
    <row r="42" spans="1:5" x14ac:dyDescent="0.25">
      <c r="A42" s="23">
        <v>2</v>
      </c>
      <c r="B42" s="22" t="s">
        <v>96</v>
      </c>
      <c r="C42" s="30">
        <v>46033.38</v>
      </c>
      <c r="D42" s="23" t="s">
        <v>4</v>
      </c>
      <c r="E42" s="22">
        <v>28951.8</v>
      </c>
    </row>
    <row r="43" spans="1:5" x14ac:dyDescent="0.25">
      <c r="A43" s="23">
        <v>2</v>
      </c>
      <c r="B43" s="22" t="s">
        <v>97</v>
      </c>
      <c r="C43" s="30">
        <v>48060</v>
      </c>
      <c r="D43" s="23" t="s">
        <v>4</v>
      </c>
      <c r="E43" s="22">
        <v>28951.8</v>
      </c>
    </row>
    <row r="44" spans="1:5" x14ac:dyDescent="0.25">
      <c r="A44" s="23">
        <v>14</v>
      </c>
      <c r="B44" s="22" t="s">
        <v>98</v>
      </c>
      <c r="C44" s="30">
        <v>69749.509999999995</v>
      </c>
      <c r="D44" s="23" t="s">
        <v>4</v>
      </c>
      <c r="E44" s="22">
        <v>28469.200000000001</v>
      </c>
    </row>
    <row r="45" spans="1:5" x14ac:dyDescent="0.25">
      <c r="A45" s="23">
        <v>14</v>
      </c>
      <c r="B45" s="22" t="s">
        <v>99</v>
      </c>
      <c r="C45" s="30">
        <v>59109.9</v>
      </c>
      <c r="D45" s="23" t="s">
        <v>4</v>
      </c>
      <c r="E45" s="22">
        <v>24126.5</v>
      </c>
    </row>
    <row r="46" spans="1:5" x14ac:dyDescent="0.25">
      <c r="A46" s="23">
        <v>1</v>
      </c>
      <c r="B46" s="22" t="s">
        <v>100</v>
      </c>
      <c r="C46" s="30">
        <v>108858.77</v>
      </c>
      <c r="D46" s="23" t="s">
        <v>4</v>
      </c>
      <c r="E46" s="22">
        <v>28951.8</v>
      </c>
    </row>
    <row r="47" spans="1:5" x14ac:dyDescent="0.25">
      <c r="A47" s="23">
        <v>1</v>
      </c>
      <c r="B47" s="22" t="s">
        <v>101</v>
      </c>
      <c r="C47" s="30">
        <v>114359.61</v>
      </c>
      <c r="D47" s="23" t="s">
        <v>4</v>
      </c>
      <c r="E47" s="22">
        <v>28951.8</v>
      </c>
    </row>
    <row r="48" spans="1:5" x14ac:dyDescent="0.25">
      <c r="A48" s="23">
        <v>14</v>
      </c>
      <c r="B48" s="22" t="s">
        <v>102</v>
      </c>
      <c r="C48" s="30">
        <v>606.71</v>
      </c>
      <c r="D48" s="23" t="s">
        <v>63</v>
      </c>
      <c r="E48" s="22">
        <v>1</v>
      </c>
    </row>
    <row r="49" spans="1:5" x14ac:dyDescent="0.25">
      <c r="A49" s="23">
        <v>6</v>
      </c>
      <c r="B49" s="22" t="s">
        <v>103</v>
      </c>
      <c r="C49" s="30">
        <v>171.34</v>
      </c>
      <c r="D49" s="23" t="s">
        <v>63</v>
      </c>
      <c r="E49" s="22">
        <v>1</v>
      </c>
    </row>
    <row r="50" spans="1:5" x14ac:dyDescent="0.25">
      <c r="A50" s="23">
        <v>5</v>
      </c>
      <c r="B50" s="22" t="s">
        <v>104</v>
      </c>
      <c r="C50" s="30">
        <v>1225.3</v>
      </c>
      <c r="D50" s="23" t="s">
        <v>5</v>
      </c>
      <c r="E50" s="22">
        <v>5</v>
      </c>
    </row>
    <row r="51" spans="1:5" x14ac:dyDescent="0.25">
      <c r="A51" s="23">
        <v>5</v>
      </c>
      <c r="B51" s="22" t="s">
        <v>105</v>
      </c>
      <c r="C51" s="30">
        <v>147.41</v>
      </c>
      <c r="D51" s="23" t="s">
        <v>4</v>
      </c>
      <c r="E51" s="22">
        <v>0.35</v>
      </c>
    </row>
    <row r="52" spans="1:5" x14ac:dyDescent="0.25">
      <c r="A52" s="23">
        <v>14</v>
      </c>
      <c r="B52" s="22" t="s">
        <v>106</v>
      </c>
      <c r="C52" s="30">
        <v>1299.6400000000001</v>
      </c>
      <c r="D52" s="23" t="s">
        <v>63</v>
      </c>
      <c r="E52" s="22">
        <v>4</v>
      </c>
    </row>
    <row r="53" spans="1:5" x14ac:dyDescent="0.25">
      <c r="A53" s="23">
        <v>4</v>
      </c>
      <c r="B53" s="22" t="s">
        <v>107</v>
      </c>
      <c r="C53" s="30">
        <v>2316.14</v>
      </c>
      <c r="D53" s="23" t="s">
        <v>4</v>
      </c>
      <c r="E53" s="22">
        <v>28951.8</v>
      </c>
    </row>
    <row r="54" spans="1:5" x14ac:dyDescent="0.25">
      <c r="A54" s="23">
        <v>4</v>
      </c>
      <c r="B54" s="22" t="s">
        <v>108</v>
      </c>
      <c r="C54" s="30">
        <v>2605.66</v>
      </c>
      <c r="D54" s="23" t="s">
        <v>4</v>
      </c>
      <c r="E54" s="22">
        <v>28951.8</v>
      </c>
    </row>
    <row r="55" spans="1:5" x14ac:dyDescent="0.25">
      <c r="A55" s="23">
        <v>4</v>
      </c>
      <c r="B55" s="22" t="s">
        <v>109</v>
      </c>
      <c r="C55" s="30">
        <v>11001.68</v>
      </c>
      <c r="D55" s="23" t="s">
        <v>4</v>
      </c>
      <c r="E55" s="22">
        <v>28951.8</v>
      </c>
    </row>
    <row r="56" spans="1:5" x14ac:dyDescent="0.25">
      <c r="A56" s="23">
        <v>4</v>
      </c>
      <c r="B56" s="22" t="s">
        <v>110</v>
      </c>
      <c r="C56" s="30">
        <v>11001.68</v>
      </c>
      <c r="D56" s="23" t="s">
        <v>4</v>
      </c>
      <c r="E56" s="22">
        <v>28951.8</v>
      </c>
    </row>
    <row r="57" spans="1:5" x14ac:dyDescent="0.25">
      <c r="A57" s="23">
        <v>6</v>
      </c>
      <c r="B57" s="22" t="s">
        <v>30</v>
      </c>
      <c r="C57" s="30">
        <v>1080.56</v>
      </c>
      <c r="D57" s="23" t="s">
        <v>31</v>
      </c>
      <c r="E57" s="22">
        <v>4</v>
      </c>
    </row>
    <row r="58" spans="1:5" x14ac:dyDescent="0.25">
      <c r="A58" s="23">
        <v>6</v>
      </c>
      <c r="B58" s="22" t="s">
        <v>111</v>
      </c>
      <c r="C58" s="30">
        <v>338.76</v>
      </c>
      <c r="D58" s="23" t="s">
        <v>63</v>
      </c>
      <c r="E58" s="22">
        <v>3</v>
      </c>
    </row>
    <row r="59" spans="1:5" x14ac:dyDescent="0.25">
      <c r="A59" s="23">
        <v>5</v>
      </c>
      <c r="B59" s="22" t="s">
        <v>112</v>
      </c>
      <c r="C59" s="30">
        <v>2160.33</v>
      </c>
      <c r="D59" s="23" t="s">
        <v>4</v>
      </c>
      <c r="E59" s="22">
        <v>3.4</v>
      </c>
    </row>
    <row r="60" spans="1:5" x14ac:dyDescent="0.25">
      <c r="A60" s="23">
        <v>6</v>
      </c>
      <c r="B60" s="22" t="s">
        <v>35</v>
      </c>
      <c r="C60" s="30">
        <v>15538.25</v>
      </c>
      <c r="D60" s="23" t="s">
        <v>19</v>
      </c>
      <c r="E60" s="22">
        <v>25</v>
      </c>
    </row>
    <row r="61" spans="1:5" x14ac:dyDescent="0.25">
      <c r="A61" s="23">
        <v>5</v>
      </c>
      <c r="B61" s="22" t="s">
        <v>113</v>
      </c>
      <c r="C61" s="30">
        <v>415</v>
      </c>
      <c r="D61" s="23" t="s">
        <v>5</v>
      </c>
      <c r="E61" s="22">
        <v>100</v>
      </c>
    </row>
    <row r="62" spans="1:5" x14ac:dyDescent="0.25">
      <c r="A62" s="46"/>
      <c r="B62" s="45" t="s">
        <v>34</v>
      </c>
      <c r="C62" s="44">
        <v>863805.93000000017</v>
      </c>
      <c r="D62" s="43"/>
      <c r="E62" s="42">
        <v>474466.56999999989</v>
      </c>
    </row>
  </sheetData>
  <autoFilter ref="A3:E6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30" sqref="E30"/>
    </sheetView>
  </sheetViews>
  <sheetFormatPr defaultRowHeight="15" x14ac:dyDescent="0.25"/>
  <cols>
    <col min="2" max="8" width="14.42578125" customWidth="1"/>
  </cols>
  <sheetData>
    <row r="1" spans="1:8" ht="16.5" x14ac:dyDescent="0.25">
      <c r="A1" s="68" t="s">
        <v>114</v>
      </c>
      <c r="B1" s="68"/>
      <c r="C1" s="68"/>
      <c r="D1" s="68"/>
      <c r="E1" s="68"/>
      <c r="F1" s="68"/>
      <c r="G1" s="68"/>
      <c r="H1" s="68"/>
    </row>
    <row r="2" spans="1:8" x14ac:dyDescent="0.25">
      <c r="A2" s="47"/>
      <c r="B2" s="47"/>
      <c r="C2" s="47"/>
      <c r="D2" s="47"/>
      <c r="E2" s="47"/>
      <c r="F2" s="47"/>
      <c r="G2" s="47"/>
      <c r="H2" s="47"/>
    </row>
    <row r="3" spans="1:8" ht="25.5" x14ac:dyDescent="0.25">
      <c r="A3" s="48" t="s">
        <v>115</v>
      </c>
      <c r="B3" s="63" t="s">
        <v>116</v>
      </c>
      <c r="C3" s="64"/>
      <c r="D3" s="48" t="s">
        <v>117</v>
      </c>
      <c r="E3" s="48" t="s">
        <v>118</v>
      </c>
      <c r="F3" s="48" t="s">
        <v>119</v>
      </c>
      <c r="G3" s="49" t="s">
        <v>120</v>
      </c>
      <c r="H3" s="49" t="s">
        <v>121</v>
      </c>
    </row>
    <row r="4" spans="1:8" x14ac:dyDescent="0.25">
      <c r="A4" s="50" t="s">
        <v>122</v>
      </c>
      <c r="B4" s="51" t="s">
        <v>123</v>
      </c>
      <c r="C4" s="69" t="s">
        <v>124</v>
      </c>
      <c r="D4" s="69"/>
      <c r="E4" s="69"/>
      <c r="F4" s="69"/>
      <c r="G4" s="69"/>
      <c r="H4" s="70"/>
    </row>
    <row r="5" spans="1:8" x14ac:dyDescent="0.25">
      <c r="A5" s="48" t="s">
        <v>125</v>
      </c>
      <c r="B5" s="63" t="s">
        <v>126</v>
      </c>
      <c r="C5" s="64"/>
      <c r="D5" s="52">
        <v>116862.95</v>
      </c>
      <c r="E5" s="52">
        <v>78928.91</v>
      </c>
      <c r="F5" s="53">
        <v>67.540000000000006</v>
      </c>
      <c r="G5" s="54" t="s">
        <v>127</v>
      </c>
      <c r="H5" s="54" t="s">
        <v>128</v>
      </c>
    </row>
    <row r="6" spans="1:8" x14ac:dyDescent="0.25">
      <c r="A6" s="48" t="s">
        <v>125</v>
      </c>
      <c r="B6" s="63" t="s">
        <v>126</v>
      </c>
      <c r="C6" s="64"/>
      <c r="D6" s="52">
        <v>116441.45</v>
      </c>
      <c r="E6" s="52">
        <v>111747.89</v>
      </c>
      <c r="F6" s="53">
        <v>95.97</v>
      </c>
      <c r="G6" s="54" t="s">
        <v>129</v>
      </c>
      <c r="H6" s="54" t="s">
        <v>128</v>
      </c>
    </row>
    <row r="7" spans="1:8" x14ac:dyDescent="0.25">
      <c r="A7" s="48" t="s">
        <v>125</v>
      </c>
      <c r="B7" s="63" t="s">
        <v>126</v>
      </c>
      <c r="C7" s="64"/>
      <c r="D7" s="52">
        <v>116668.46</v>
      </c>
      <c r="E7" s="52">
        <v>110350.15</v>
      </c>
      <c r="F7" s="53">
        <v>94.58</v>
      </c>
      <c r="G7" s="54" t="s">
        <v>130</v>
      </c>
      <c r="H7" s="54" t="s">
        <v>128</v>
      </c>
    </row>
    <row r="8" spans="1:8" x14ac:dyDescent="0.25">
      <c r="A8" s="48" t="s">
        <v>125</v>
      </c>
      <c r="B8" s="63" t="s">
        <v>126</v>
      </c>
      <c r="C8" s="64"/>
      <c r="D8" s="52">
        <v>116695.73</v>
      </c>
      <c r="E8" s="52">
        <v>135572.94</v>
      </c>
      <c r="F8" s="53">
        <v>116.18</v>
      </c>
      <c r="G8" s="54" t="s">
        <v>131</v>
      </c>
      <c r="H8" s="54" t="s">
        <v>128</v>
      </c>
    </row>
    <row r="9" spans="1:8" x14ac:dyDescent="0.25">
      <c r="A9" s="48" t="s">
        <v>125</v>
      </c>
      <c r="B9" s="63" t="s">
        <v>126</v>
      </c>
      <c r="C9" s="64"/>
      <c r="D9" s="52">
        <v>116695.73</v>
      </c>
      <c r="E9" s="52">
        <v>104466.13</v>
      </c>
      <c r="F9" s="53">
        <v>89.52</v>
      </c>
      <c r="G9" s="54" t="s">
        <v>132</v>
      </c>
      <c r="H9" s="54" t="s">
        <v>128</v>
      </c>
    </row>
    <row r="10" spans="1:8" x14ac:dyDescent="0.25">
      <c r="A10" s="48" t="s">
        <v>125</v>
      </c>
      <c r="B10" s="63" t="s">
        <v>126</v>
      </c>
      <c r="C10" s="64"/>
      <c r="D10" s="52">
        <v>116695.73</v>
      </c>
      <c r="E10" s="52">
        <v>127906.36</v>
      </c>
      <c r="F10" s="53">
        <v>109.61</v>
      </c>
      <c r="G10" s="54" t="s">
        <v>133</v>
      </c>
      <c r="H10" s="54" t="s">
        <v>128</v>
      </c>
    </row>
    <row r="11" spans="1:8" x14ac:dyDescent="0.25">
      <c r="A11" s="48" t="s">
        <v>125</v>
      </c>
      <c r="B11" s="63" t="s">
        <v>126</v>
      </c>
      <c r="C11" s="64"/>
      <c r="D11" s="52">
        <v>121659.88</v>
      </c>
      <c r="E11" s="52">
        <v>113270.58</v>
      </c>
      <c r="F11" s="53">
        <v>93.1</v>
      </c>
      <c r="G11" s="54" t="s">
        <v>134</v>
      </c>
      <c r="H11" s="54" t="s">
        <v>128</v>
      </c>
    </row>
    <row r="12" spans="1:8" x14ac:dyDescent="0.25">
      <c r="A12" s="48" t="s">
        <v>125</v>
      </c>
      <c r="B12" s="63" t="s">
        <v>126</v>
      </c>
      <c r="C12" s="64"/>
      <c r="D12" s="52">
        <v>121830.91</v>
      </c>
      <c r="E12" s="52">
        <v>159818.06</v>
      </c>
      <c r="F12" s="53">
        <v>131.18</v>
      </c>
      <c r="G12" s="54" t="s">
        <v>135</v>
      </c>
      <c r="H12" s="54" t="s">
        <v>128</v>
      </c>
    </row>
    <row r="13" spans="1:8" x14ac:dyDescent="0.25">
      <c r="A13" s="48" t="s">
        <v>125</v>
      </c>
      <c r="B13" s="63" t="s">
        <v>126</v>
      </c>
      <c r="C13" s="64"/>
      <c r="D13" s="52">
        <v>121690.65</v>
      </c>
      <c r="E13" s="52">
        <v>142394.79</v>
      </c>
      <c r="F13" s="53">
        <v>117.01</v>
      </c>
      <c r="G13" s="54" t="s">
        <v>136</v>
      </c>
      <c r="H13" s="54" t="s">
        <v>128</v>
      </c>
    </row>
    <row r="14" spans="1:8" x14ac:dyDescent="0.25">
      <c r="A14" s="48" t="s">
        <v>125</v>
      </c>
      <c r="B14" s="63" t="s">
        <v>126</v>
      </c>
      <c r="C14" s="64"/>
      <c r="D14" s="52">
        <v>122357.89</v>
      </c>
      <c r="E14" s="52">
        <v>108222.56</v>
      </c>
      <c r="F14" s="53">
        <v>88.45</v>
      </c>
      <c r="G14" s="54" t="s">
        <v>137</v>
      </c>
      <c r="H14" s="54" t="s">
        <v>128</v>
      </c>
    </row>
    <row r="15" spans="1:8" x14ac:dyDescent="0.25">
      <c r="A15" s="48" t="s">
        <v>125</v>
      </c>
      <c r="B15" s="63" t="s">
        <v>126</v>
      </c>
      <c r="C15" s="64"/>
      <c r="D15" s="52">
        <v>120881.19</v>
      </c>
      <c r="E15" s="52">
        <v>137878.35999999999</v>
      </c>
      <c r="F15" s="53">
        <v>114.06</v>
      </c>
      <c r="G15" s="54" t="s">
        <v>138</v>
      </c>
      <c r="H15" s="54" t="s">
        <v>128</v>
      </c>
    </row>
    <row r="16" spans="1:8" x14ac:dyDescent="0.25">
      <c r="A16" s="48" t="s">
        <v>125</v>
      </c>
      <c r="B16" s="63" t="s">
        <v>126</v>
      </c>
      <c r="C16" s="64"/>
      <c r="D16" s="52">
        <v>123033.65</v>
      </c>
      <c r="E16" s="52">
        <v>132236.17000000001</v>
      </c>
      <c r="F16" s="53">
        <v>107.48</v>
      </c>
      <c r="G16" s="54" t="s">
        <v>139</v>
      </c>
      <c r="H16" s="54" t="s">
        <v>128</v>
      </c>
    </row>
    <row r="17" spans="1:8" x14ac:dyDescent="0.25">
      <c r="A17" s="65" t="s">
        <v>140</v>
      </c>
      <c r="B17" s="66"/>
      <c r="C17" s="67"/>
      <c r="D17" s="55">
        <v>1431514.22</v>
      </c>
      <c r="E17" s="55">
        <v>1462792.9</v>
      </c>
      <c r="F17" s="56">
        <v>102.19</v>
      </c>
      <c r="G17" s="54" t="s">
        <v>122</v>
      </c>
      <c r="H17" s="54" t="s">
        <v>122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Белорусская, д. 40</vt:lpstr>
      <vt:lpstr>Работы 2019</vt:lpstr>
      <vt:lpstr>Справка</vt:lpstr>
      <vt:lpstr>'Белорусская, д. 40'!Область_печати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2018-02-28T04:05:23Z</cp:lastPrinted>
  <dcterms:created xsi:type="dcterms:W3CDTF">2016-03-18T02:51:51Z</dcterms:created>
  <dcterms:modified xsi:type="dcterms:W3CDTF">2020-03-18T03:04:20Z</dcterms:modified>
</cp:coreProperties>
</file>