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Лист1!$A$1:$E$88</definedName>
  </definedNames>
  <calcPr calcId="124519" calcMode="manual"/>
</workbook>
</file>

<file path=xl/calcChain.xml><?xml version="1.0" encoding="utf-8"?>
<calcChain xmlns="http://schemas.openxmlformats.org/spreadsheetml/2006/main">
  <c r="C86" i="1"/>
  <c r="C18"/>
  <c r="C9"/>
  <c r="C87" s="1"/>
  <c r="C88" s="1"/>
  <c r="C8"/>
  <c r="C85"/>
  <c r="C78"/>
  <c r="C75"/>
  <c r="C72"/>
  <c r="C68"/>
  <c r="C48"/>
  <c r="C29"/>
  <c r="C26"/>
  <c r="C23"/>
  <c r="C17"/>
  <c r="C36" l="1"/>
  <c r="B48"/>
  <c r="C20"/>
  <c r="C84" l="1"/>
  <c r="C83" l="1"/>
  <c r="B78" l="1"/>
  <c r="B68"/>
  <c r="B66"/>
  <c r="B65" l="1"/>
  <c r="B84"/>
  <c r="B83" s="1"/>
  <c r="B75"/>
  <c r="B72"/>
  <c r="B71"/>
  <c r="B67"/>
  <c r="B26"/>
  <c r="B23"/>
  <c r="B20"/>
  <c r="B85" l="1"/>
</calcChain>
</file>

<file path=xl/sharedStrings.xml><?xml version="1.0" encoding="utf-8"?>
<sst xmlns="http://schemas.openxmlformats.org/spreadsheetml/2006/main" count="265" uniqueCount="117">
  <si>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</si>
  <si>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</si>
  <si>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</si>
  <si>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</si>
  <si>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</si>
  <si>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</si>
  <si>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</si>
  <si>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</si>
  <si>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</si>
  <si>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</si>
  <si>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</si>
  <si>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</si>
  <si>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</si>
  <si>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</si>
  <si>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</si>
  <si>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</si>
  <si>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</si>
  <si>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</si>
  <si>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</si>
  <si>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</si>
  <si>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</si>
  <si>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</si>
  <si>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</si>
  <si>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</si>
  <si>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</si>
  <si>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</si>
  <si>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</si>
  <si>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</si>
  <si>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</si>
  <si>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</si>
  <si>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</si>
  <si>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</si>
  <si>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</si>
  <si>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</si>
  <si>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</si>
  <si>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замена эл. лампочки накаливания</t>
  </si>
  <si>
    <t>1м</t>
  </si>
  <si>
    <t>осмотр подвала</t>
  </si>
  <si>
    <t>раз</t>
  </si>
  <si>
    <t>Выезд а/машины по заявке</t>
  </si>
  <si>
    <t>выезд</t>
  </si>
  <si>
    <t>Замена электропроводки</t>
  </si>
  <si>
    <t>Адрес: ул. Столярова, д. 40</t>
  </si>
  <si>
    <t>Охрана МВД по Заб. краю</t>
  </si>
  <si>
    <t>ИП Андреева Е.В.</t>
  </si>
  <si>
    <t>Отогрев стояков</t>
  </si>
  <si>
    <t>1 дом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</si>
  <si>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</si>
  <si>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</si>
  <si>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</si>
  <si>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</si>
  <si>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</si>
  <si>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Гармония</t>
  </si>
  <si>
    <t>Зырянова Е.С.</t>
  </si>
  <si>
    <t>Матвейчук Е.А.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</si>
  <si>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</si>
  <si>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</si>
  <si>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</si>
  <si>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</si>
  <si>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</si>
  <si>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</si>
  <si>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</si>
  <si>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</si>
  <si>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</si>
  <si>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</si>
  <si>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</si>
  <si>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</si>
  <si>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</si>
  <si>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</si>
  <si>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</si>
  <si>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</si>
  <si>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Замена врезки в подвале на розливе</t>
  </si>
  <si>
    <t>шт.</t>
  </si>
  <si>
    <t>Замена электрической лампы накаливания</t>
  </si>
  <si>
    <t>Замена электропатрона с материалами при закрытой а</t>
  </si>
  <si>
    <t>Изготовление и установка перил</t>
  </si>
  <si>
    <t>Изготовление сничек</t>
  </si>
  <si>
    <t>Навеска замка (крабовый)</t>
  </si>
  <si>
    <t>Организация мест накоп.ртуть сод-х ламп 3,4 кв. 20</t>
  </si>
  <si>
    <t>Осмотр подвала</t>
  </si>
  <si>
    <t>Осмотр сантех. оборудования</t>
  </si>
  <si>
    <t>Очистка подвала, Столярова д.40</t>
  </si>
  <si>
    <t>Прочистка вентиляции</t>
  </si>
  <si>
    <t>Прочистка канализационной сети дворовой</t>
  </si>
  <si>
    <t>Ремонт чердачного люка</t>
  </si>
  <si>
    <t>Смена вентиля до 20 мм</t>
  </si>
  <si>
    <t>Смена задвижек д.100</t>
  </si>
  <si>
    <t>Смена задвижек д.80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</si>
  <si>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</si>
  <si>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</si>
  <si>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</si>
  <si>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</si>
  <si>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</si>
  <si>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</si>
  <si>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</si>
  <si>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</si>
  <si>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Утепление продухов изовером</t>
  </si>
  <si>
    <t>Утепление труб изовером и стеклотканью</t>
  </si>
  <si>
    <t>п/м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</si>
  <si>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</si>
  <si>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</si>
  <si>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</si>
  <si>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изготовление и установка сничек</t>
  </si>
  <si>
    <t>покраска детской площадки</t>
  </si>
  <si>
    <t>пролив фановой трубы водой (очистка от льда)</t>
  </si>
  <si>
    <t>смена труб ГВС и ХВС д.32 ПП</t>
  </si>
  <si>
    <t>установка информационного стенда</t>
  </si>
  <si>
    <t>ИП Гурова Т.П.</t>
  </si>
  <si>
    <t xml:space="preserve">ИП Шутова М.В 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</si>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</sst>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3" borderId="4" xfId="0" applyFill="1" applyBorder="1"/>
    <xf numFmtId="0" fontId="0" fillId="3" borderId="0" xfId="0" applyFill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73" workbookViewId="0">
      <selection activeCell="D85" sqref="D85:D88"/>
    </sheetView>
  </sheetViews>
  <sheetFormatPr defaultRowHeight="15" outlineLevelRow="1"/>
  <cols>
    <col min="1" max="1" width="64.7109375" style="17" customWidth="1"/>
    <col min="2" max="2" width="15.5703125" style="2" hidden="1" customWidth="1"/>
    <col min="3" max="3" width="20.42578125" style="24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18" customFormat="1" ht="66.75" customHeight="1">
      <c r="A1" s="50" t="s">
        <v>9</v>
      </c>
      <c r="B1" s="50"/>
      <c r="C1" s="50"/>
      <c r="D1" s="50"/>
      <c r="E1" s="50"/>
    </row>
    <row r="2" spans="1:5" s="18" customFormat="1" ht="15.75">
      <c r="A2" s="19" t="s">
        <v>42</v>
      </c>
      <c r="B2" s="20" t="s">
        <v>32</v>
      </c>
      <c r="C2" s="52" t="s">
        <v>56</v>
      </c>
      <c r="D2" s="52"/>
      <c r="E2" s="21"/>
    </row>
    <row r="3" spans="1:5" ht="57">
      <c r="A3" s="25" t="s">
        <v>3</v>
      </c>
      <c r="B3" s="26" t="s">
        <v>0</v>
      </c>
      <c r="C3" s="27" t="s">
        <v>33</v>
      </c>
      <c r="D3" s="28" t="s">
        <v>1</v>
      </c>
      <c r="E3" s="29" t="s">
        <v>2</v>
      </c>
    </row>
    <row r="4" spans="1:5">
      <c r="A4" s="25" t="s">
        <v>57</v>
      </c>
      <c r="B4" s="26"/>
      <c r="C4" s="27">
        <v>1803530.7276000003</v>
      </c>
      <c r="D4" s="56" t="s">
        <v>116</v>
      </c>
      <c r="E4" s="29"/>
    </row>
    <row r="5" spans="1:5">
      <c r="A5" s="53" t="s">
        <v>55</v>
      </c>
      <c r="B5" s="54"/>
      <c r="C5" s="54"/>
      <c r="D5" s="54"/>
      <c r="E5" s="55"/>
    </row>
    <row r="6" spans="1:5">
      <c r="A6" s="25" t="s">
        <v>58</v>
      </c>
      <c r="B6" s="26"/>
      <c r="C6" s="27">
        <v>790732</v>
      </c>
      <c r="D6" s="56" t="s">
        <v>116</v>
      </c>
      <c r="E6" s="29"/>
    </row>
    <row r="7" spans="1:5">
      <c r="A7" s="25" t="s">
        <v>59</v>
      </c>
      <c r="B7" s="26"/>
      <c r="C7" s="27">
        <v>762833.22</v>
      </c>
      <c r="D7" s="56" t="s">
        <v>116</v>
      </c>
      <c r="E7" s="29"/>
    </row>
    <row r="8" spans="1:5">
      <c r="A8" s="25" t="s">
        <v>60</v>
      </c>
      <c r="B8" s="26"/>
      <c r="C8" s="27">
        <f>C7-C6</f>
        <v>-27898.780000000028</v>
      </c>
      <c r="D8" s="56" t="s">
        <v>116</v>
      </c>
      <c r="E8" s="29"/>
    </row>
    <row r="9" spans="1:5">
      <c r="A9" s="25" t="s">
        <v>10</v>
      </c>
      <c r="B9" s="26"/>
      <c r="C9" s="27">
        <f>SUM(C10:C17)</f>
        <v>266782.19</v>
      </c>
      <c r="D9" s="56" t="s">
        <v>116</v>
      </c>
      <c r="E9" s="29"/>
    </row>
    <row r="10" spans="1:5">
      <c r="A10" s="33" t="s">
        <v>43</v>
      </c>
      <c r="B10" s="34"/>
      <c r="C10" s="31">
        <v>202953.12</v>
      </c>
      <c r="D10" s="56" t="s">
        <v>116</v>
      </c>
      <c r="E10" s="30"/>
    </row>
    <row r="11" spans="1:5">
      <c r="A11" s="33" t="s">
        <v>107</v>
      </c>
      <c r="B11" s="34"/>
      <c r="C11" s="31">
        <v>4067.41</v>
      </c>
      <c r="D11" s="56" t="s">
        <v>116</v>
      </c>
      <c r="E11" s="30"/>
    </row>
    <row r="12" spans="1:5">
      <c r="A12" s="33" t="s">
        <v>44</v>
      </c>
      <c r="B12" s="34"/>
      <c r="C12" s="31">
        <v>20100.599999999999</v>
      </c>
      <c r="D12" s="56" t="s">
        <v>116</v>
      </c>
      <c r="E12" s="30"/>
    </row>
    <row r="13" spans="1:5">
      <c r="A13" s="33" t="s">
        <v>52</v>
      </c>
      <c r="B13" s="34"/>
      <c r="C13" s="31">
        <v>13581.38</v>
      </c>
      <c r="D13" s="56" t="s">
        <v>116</v>
      </c>
      <c r="E13" s="30"/>
    </row>
    <row r="14" spans="1:5">
      <c r="A14" s="33" t="s">
        <v>53</v>
      </c>
      <c r="B14" s="34"/>
      <c r="C14" s="31">
        <v>9150.08</v>
      </c>
      <c r="D14" s="56" t="s">
        <v>116</v>
      </c>
      <c r="E14" s="30"/>
    </row>
    <row r="15" spans="1:5">
      <c r="A15" s="33" t="s">
        <v>54</v>
      </c>
      <c r="B15" s="34"/>
      <c r="C15" s="46">
        <v>0</v>
      </c>
      <c r="D15" s="56" t="s">
        <v>116</v>
      </c>
      <c r="E15" s="30"/>
    </row>
    <row r="16" spans="1:5">
      <c r="A16" s="33" t="s">
        <v>108</v>
      </c>
      <c r="B16" s="34"/>
      <c r="C16" s="47">
        <v>0</v>
      </c>
      <c r="D16" s="56" t="s">
        <v>116</v>
      </c>
      <c r="E16" s="30"/>
    </row>
    <row r="17" spans="1:5">
      <c r="A17" s="33" t="s">
        <v>11</v>
      </c>
      <c r="B17" s="34"/>
      <c r="C17" s="31">
        <f>750*12+660.8*12</f>
        <v>16929.599999999999</v>
      </c>
      <c r="D17" s="56" t="s">
        <v>116</v>
      </c>
      <c r="E17" s="30"/>
    </row>
    <row r="18" spans="1:5">
      <c r="A18" s="35" t="s">
        <v>61</v>
      </c>
      <c r="B18" s="36"/>
      <c r="C18" s="37">
        <f>C6+C9</f>
        <v>1057514.19</v>
      </c>
      <c r="D18" s="56" t="s">
        <v>116</v>
      </c>
      <c r="E18" s="30"/>
    </row>
    <row r="19" spans="1:5" ht="27.75" customHeight="1">
      <c r="A19" s="51" t="s">
        <v>12</v>
      </c>
      <c r="B19" s="51"/>
      <c r="C19" s="51"/>
      <c r="D19" s="51"/>
      <c r="E19" s="51"/>
    </row>
    <row r="20" spans="1:5" ht="15.75" thickBot="1">
      <c r="A20" s="9" t="s">
        <v>13</v>
      </c>
      <c r="B20" s="6" t="e">
        <f>#REF!</f>
        <v>#REF!</v>
      </c>
      <c r="C20" s="22">
        <f>C21+C22</f>
        <v>136733.96</v>
      </c>
      <c r="D20" s="8"/>
      <c r="E20" s="7"/>
    </row>
    <row r="21" spans="1:5" s="43" customFormat="1" ht="15.75" thickBot="1">
      <c r="A21" s="45" t="s">
        <v>109</v>
      </c>
      <c r="B21" s="45"/>
      <c r="C21" s="45">
        <v>66662.539999999994</v>
      </c>
      <c r="D21" s="45" t="s">
        <v>5</v>
      </c>
      <c r="E21" s="45">
        <v>17729.400000000001</v>
      </c>
    </row>
    <row r="22" spans="1:5" s="43" customFormat="1" ht="15.75" thickBot="1">
      <c r="A22" s="45" t="s">
        <v>110</v>
      </c>
      <c r="B22" s="45"/>
      <c r="C22" s="45">
        <v>70071.42</v>
      </c>
      <c r="D22" s="45" t="s">
        <v>5</v>
      </c>
      <c r="E22" s="45">
        <v>17739.599999999999</v>
      </c>
    </row>
    <row r="23" spans="1:5" ht="29.25" thickBot="1">
      <c r="A23" s="9" t="s">
        <v>14</v>
      </c>
      <c r="B23" s="6">
        <f>B25</f>
        <v>0</v>
      </c>
      <c r="C23" s="22">
        <f>C25+C24</f>
        <v>45397.34</v>
      </c>
      <c r="D23" s="8"/>
      <c r="E23" s="7"/>
    </row>
    <row r="24" spans="1:5" s="43" customFormat="1" ht="15.75" thickBot="1">
      <c r="A24" s="45" t="s">
        <v>90</v>
      </c>
      <c r="B24" s="45"/>
      <c r="C24" s="45">
        <v>22084.62</v>
      </c>
      <c r="D24" s="45" t="s">
        <v>5</v>
      </c>
      <c r="E24" s="45">
        <v>13889.7</v>
      </c>
    </row>
    <row r="25" spans="1:5" s="43" customFormat="1" ht="15.75" thickBot="1">
      <c r="A25" s="45" t="s">
        <v>91</v>
      </c>
      <c r="B25" s="45"/>
      <c r="C25" s="45">
        <v>23312.720000000001</v>
      </c>
      <c r="D25" s="45" t="s">
        <v>5</v>
      </c>
      <c r="E25" s="45">
        <v>14043.8</v>
      </c>
    </row>
    <row r="26" spans="1:5" ht="15.75" thickBot="1">
      <c r="A26" s="9" t="s">
        <v>15</v>
      </c>
      <c r="B26" s="10">
        <f>B27+B28</f>
        <v>0</v>
      </c>
      <c r="C26" s="22">
        <f>C27+C28</f>
        <v>67642.69</v>
      </c>
      <c r="D26" s="11"/>
      <c r="E26" s="38"/>
    </row>
    <row r="27" spans="1:5" s="43" customFormat="1" ht="15.75" thickBot="1">
      <c r="A27" s="45" t="s">
        <v>66</v>
      </c>
      <c r="B27" s="45"/>
      <c r="C27" s="45">
        <v>33159.22</v>
      </c>
      <c r="D27" s="45" t="s">
        <v>16</v>
      </c>
      <c r="E27" s="45">
        <v>626</v>
      </c>
    </row>
    <row r="28" spans="1:5" s="43" customFormat="1" ht="15.75" thickBot="1">
      <c r="A28" s="45" t="s">
        <v>67</v>
      </c>
      <c r="B28" s="45"/>
      <c r="C28" s="45">
        <v>34483.47</v>
      </c>
      <c r="D28" s="45" t="s">
        <v>16</v>
      </c>
      <c r="E28" s="45">
        <v>651</v>
      </c>
    </row>
    <row r="29" spans="1:5" ht="43.5" thickBot="1">
      <c r="A29" s="9" t="s">
        <v>17</v>
      </c>
      <c r="B29" s="6"/>
      <c r="C29" s="22">
        <f>SUM(C30:C35)</f>
        <v>19685.34</v>
      </c>
      <c r="D29" s="8"/>
      <c r="E29" s="7"/>
    </row>
    <row r="30" spans="1:5" s="43" customFormat="1" ht="15.75" thickBot="1">
      <c r="A30" s="45" t="s">
        <v>111</v>
      </c>
      <c r="B30" s="45"/>
      <c r="C30" s="45">
        <v>1595.65</v>
      </c>
      <c r="D30" s="45" t="s">
        <v>5</v>
      </c>
      <c r="E30" s="45">
        <v>17729.400000000001</v>
      </c>
    </row>
    <row r="31" spans="1:5" s="43" customFormat="1" ht="15.75" thickBot="1">
      <c r="A31" s="45" t="s">
        <v>112</v>
      </c>
      <c r="B31" s="45"/>
      <c r="C31" s="45">
        <v>1596.56</v>
      </c>
      <c r="D31" s="45" t="s">
        <v>5</v>
      </c>
      <c r="E31" s="45">
        <v>17739.599999999999</v>
      </c>
    </row>
    <row r="32" spans="1:5" s="43" customFormat="1" ht="15.75" thickBot="1">
      <c r="A32" s="45" t="s">
        <v>113</v>
      </c>
      <c r="B32" s="45"/>
      <c r="C32" s="45">
        <v>1418.35</v>
      </c>
      <c r="D32" s="45" t="s">
        <v>5</v>
      </c>
      <c r="E32" s="45">
        <v>17729.400000000001</v>
      </c>
    </row>
    <row r="33" spans="1:6" s="43" customFormat="1" ht="15.75" thickBot="1">
      <c r="A33" s="45" t="s">
        <v>114</v>
      </c>
      <c r="B33" s="45"/>
      <c r="C33" s="45">
        <v>1596.56</v>
      </c>
      <c r="D33" s="45" t="s">
        <v>5</v>
      </c>
      <c r="E33" s="45">
        <v>17739.599999999999</v>
      </c>
    </row>
    <row r="34" spans="1:6" s="43" customFormat="1" ht="15.75" thickBot="1">
      <c r="A34" s="45" t="s">
        <v>101</v>
      </c>
      <c r="B34" s="45"/>
      <c r="C34" s="45">
        <v>6737.17</v>
      </c>
      <c r="D34" s="45" t="s">
        <v>5</v>
      </c>
      <c r="E34" s="45">
        <v>17729.400000000001</v>
      </c>
    </row>
    <row r="35" spans="1:6" s="43" customFormat="1" ht="15.75" thickBot="1">
      <c r="A35" s="45" t="s">
        <v>101</v>
      </c>
      <c r="B35" s="45"/>
      <c r="C35" s="45">
        <v>6741.05</v>
      </c>
      <c r="D35" s="45" t="s">
        <v>5</v>
      </c>
      <c r="E35" s="45">
        <v>17739.599999999999</v>
      </c>
    </row>
    <row r="36" spans="1:6" ht="43.5" outlineLevel="1" thickBot="1">
      <c r="A36" s="9" t="s">
        <v>18</v>
      </c>
      <c r="B36" s="39"/>
      <c r="C36" s="40">
        <f>SUM(C37:C47)</f>
        <v>8422.3799999999992</v>
      </c>
      <c r="D36" s="41"/>
      <c r="E36" s="41"/>
    </row>
    <row r="37" spans="1:6" s="43" customFormat="1" ht="15.75" thickBot="1">
      <c r="A37" s="45" t="s">
        <v>73</v>
      </c>
      <c r="B37" s="45"/>
      <c r="C37" s="45">
        <v>952.8</v>
      </c>
      <c r="D37" s="45" t="s">
        <v>72</v>
      </c>
      <c r="E37" s="45">
        <v>12</v>
      </c>
    </row>
    <row r="38" spans="1:6" s="43" customFormat="1" ht="15.75" thickBot="1">
      <c r="A38" s="45" t="s">
        <v>74</v>
      </c>
      <c r="B38" s="45"/>
      <c r="C38" s="45">
        <v>668.46</v>
      </c>
      <c r="D38" s="45" t="s">
        <v>72</v>
      </c>
      <c r="E38" s="45">
        <v>3</v>
      </c>
    </row>
    <row r="39" spans="1:6" s="43" customFormat="1" ht="15.75" thickBot="1">
      <c r="A39" s="45" t="s">
        <v>41</v>
      </c>
      <c r="B39" s="45"/>
      <c r="C39" s="45">
        <v>939.4</v>
      </c>
      <c r="D39" s="45" t="s">
        <v>6</v>
      </c>
      <c r="E39" s="45">
        <v>4</v>
      </c>
    </row>
    <row r="40" spans="1:6" s="43" customFormat="1" ht="15.75" thickBot="1">
      <c r="A40" s="45" t="s">
        <v>75</v>
      </c>
      <c r="B40" s="45"/>
      <c r="C40" s="45">
        <v>961.69</v>
      </c>
      <c r="D40" s="45" t="s">
        <v>6</v>
      </c>
      <c r="E40" s="45">
        <v>1.4</v>
      </c>
    </row>
    <row r="41" spans="1:6" s="43" customFormat="1" ht="15.75" thickBot="1">
      <c r="A41" s="45" t="s">
        <v>76</v>
      </c>
      <c r="B41" s="45"/>
      <c r="C41" s="45">
        <v>143.52000000000001</v>
      </c>
      <c r="D41" s="45" t="s">
        <v>72</v>
      </c>
      <c r="E41" s="45">
        <v>2</v>
      </c>
    </row>
    <row r="42" spans="1:6" s="43" customFormat="1" ht="15.75" thickBot="1">
      <c r="A42" s="45" t="s">
        <v>77</v>
      </c>
      <c r="B42" s="45"/>
      <c r="C42" s="45">
        <v>333.38</v>
      </c>
      <c r="D42" s="45" t="s">
        <v>72</v>
      </c>
      <c r="E42" s="45">
        <v>1</v>
      </c>
    </row>
    <row r="43" spans="1:6" s="43" customFormat="1" ht="15.75" thickBot="1">
      <c r="A43" s="45" t="s">
        <v>84</v>
      </c>
      <c r="B43" s="45"/>
      <c r="C43" s="45">
        <v>220.73</v>
      </c>
      <c r="D43" s="45" t="s">
        <v>72</v>
      </c>
      <c r="E43" s="45">
        <v>1</v>
      </c>
    </row>
    <row r="44" spans="1:6" s="43" customFormat="1" ht="15.75" thickBot="1">
      <c r="A44" s="45" t="s">
        <v>35</v>
      </c>
      <c r="B44" s="45"/>
      <c r="C44" s="45">
        <v>521.58000000000004</v>
      </c>
      <c r="D44" s="45" t="s">
        <v>72</v>
      </c>
      <c r="E44" s="45">
        <v>6</v>
      </c>
    </row>
    <row r="45" spans="1:6" s="43" customFormat="1" ht="15.75" thickBot="1">
      <c r="A45" s="45" t="s">
        <v>102</v>
      </c>
      <c r="B45" s="45"/>
      <c r="C45" s="45">
        <v>128.16</v>
      </c>
      <c r="D45" s="45" t="s">
        <v>72</v>
      </c>
      <c r="E45" s="45">
        <v>2</v>
      </c>
    </row>
    <row r="46" spans="1:6" s="43" customFormat="1" ht="15.75" thickBot="1">
      <c r="A46" s="45" t="s">
        <v>104</v>
      </c>
      <c r="B46" s="45"/>
      <c r="C46" s="45">
        <v>1190.76</v>
      </c>
      <c r="D46" s="45" t="s">
        <v>72</v>
      </c>
      <c r="E46" s="45">
        <v>4</v>
      </c>
    </row>
    <row r="47" spans="1:6" s="43" customFormat="1" ht="15.75" thickBot="1">
      <c r="A47" s="45" t="s">
        <v>106</v>
      </c>
      <c r="B47" s="45"/>
      <c r="C47" s="45">
        <v>2361.9</v>
      </c>
      <c r="D47" s="45" t="s">
        <v>72</v>
      </c>
      <c r="E47" s="45">
        <v>5</v>
      </c>
    </row>
    <row r="48" spans="1:6" ht="43.5" thickBot="1">
      <c r="A48" s="9" t="s">
        <v>19</v>
      </c>
      <c r="B48" s="6">
        <f>SUM(B49:B56)</f>
        <v>0</v>
      </c>
      <c r="C48" s="22">
        <f>SUM(C49:C64)</f>
        <v>53653.56</v>
      </c>
      <c r="D48" s="8"/>
      <c r="E48" s="7"/>
      <c r="F48" s="42" t="s">
        <v>4</v>
      </c>
    </row>
    <row r="49" spans="1:5" s="43" customFormat="1" ht="15.75" thickBot="1">
      <c r="A49" s="45" t="s">
        <v>39</v>
      </c>
      <c r="B49" s="45"/>
      <c r="C49" s="45">
        <v>969.06</v>
      </c>
      <c r="D49" s="45" t="s">
        <v>40</v>
      </c>
      <c r="E49" s="45">
        <v>2</v>
      </c>
    </row>
    <row r="50" spans="1:5" s="43" customFormat="1" ht="15.75" thickBot="1">
      <c r="A50" s="45" t="s">
        <v>20</v>
      </c>
      <c r="B50" s="45"/>
      <c r="C50" s="45">
        <v>809.36</v>
      </c>
      <c r="D50" s="45" t="s">
        <v>21</v>
      </c>
      <c r="E50" s="45">
        <v>1</v>
      </c>
    </row>
    <row r="51" spans="1:5" s="43" customFormat="1" ht="15.75" thickBot="1">
      <c r="A51" s="45" t="s">
        <v>71</v>
      </c>
      <c r="B51" s="45"/>
      <c r="C51" s="45">
        <v>1774.54</v>
      </c>
      <c r="D51" s="45" t="s">
        <v>72</v>
      </c>
      <c r="E51" s="45">
        <v>1</v>
      </c>
    </row>
    <row r="52" spans="1:5" s="43" customFormat="1" ht="15.75" thickBot="1">
      <c r="A52" s="45" t="s">
        <v>79</v>
      </c>
      <c r="B52" s="45"/>
      <c r="C52" s="45">
        <v>381.43</v>
      </c>
      <c r="D52" s="45" t="s">
        <v>46</v>
      </c>
      <c r="E52" s="45">
        <v>1</v>
      </c>
    </row>
    <row r="53" spans="1:5" s="43" customFormat="1" ht="15.75" thickBot="1">
      <c r="A53" s="45" t="s">
        <v>80</v>
      </c>
      <c r="B53" s="45"/>
      <c r="C53" s="45">
        <v>398.58</v>
      </c>
      <c r="D53" s="45" t="s">
        <v>72</v>
      </c>
      <c r="E53" s="45">
        <v>2</v>
      </c>
    </row>
    <row r="54" spans="1:5" s="43" customFormat="1" ht="15.75" thickBot="1">
      <c r="A54" s="45" t="s">
        <v>45</v>
      </c>
      <c r="B54" s="45"/>
      <c r="C54" s="45">
        <v>678.56</v>
      </c>
      <c r="D54" s="45" t="s">
        <v>36</v>
      </c>
      <c r="E54" s="45">
        <v>0.5</v>
      </c>
    </row>
    <row r="55" spans="1:5" s="43" customFormat="1" ht="15.75" thickBot="1">
      <c r="A55" s="45" t="s">
        <v>47</v>
      </c>
      <c r="B55" s="45"/>
      <c r="C55" s="45">
        <v>1403.5</v>
      </c>
      <c r="D55" s="45" t="s">
        <v>6</v>
      </c>
      <c r="E55" s="45">
        <v>5</v>
      </c>
    </row>
    <row r="56" spans="1:5" s="43" customFormat="1" ht="15.75" thickBot="1">
      <c r="A56" s="45" t="s">
        <v>81</v>
      </c>
      <c r="B56" s="45"/>
      <c r="C56" s="45">
        <v>8877.17</v>
      </c>
      <c r="D56" s="45" t="s">
        <v>34</v>
      </c>
      <c r="E56" s="45">
        <v>1</v>
      </c>
    </row>
    <row r="57" spans="1:5" s="43" customFormat="1" ht="15.75" thickBot="1">
      <c r="A57" s="45" t="s">
        <v>83</v>
      </c>
      <c r="B57" s="45"/>
      <c r="C57" s="45">
        <v>3125.7</v>
      </c>
      <c r="D57" s="45" t="s">
        <v>6</v>
      </c>
      <c r="E57" s="45">
        <v>10</v>
      </c>
    </row>
    <row r="58" spans="1:5" s="43" customFormat="1" ht="15.75" thickBot="1">
      <c r="A58" s="45" t="s">
        <v>85</v>
      </c>
      <c r="B58" s="45"/>
      <c r="C58" s="45">
        <v>6709.89</v>
      </c>
      <c r="D58" s="45" t="s">
        <v>72</v>
      </c>
      <c r="E58" s="45">
        <v>11</v>
      </c>
    </row>
    <row r="59" spans="1:5" s="43" customFormat="1" ht="15.75" thickBot="1">
      <c r="A59" s="45" t="s">
        <v>86</v>
      </c>
      <c r="B59" s="45"/>
      <c r="C59" s="45">
        <v>4939.99</v>
      </c>
      <c r="D59" s="45" t="s">
        <v>72</v>
      </c>
      <c r="E59" s="45">
        <v>1</v>
      </c>
    </row>
    <row r="60" spans="1:5" s="43" customFormat="1" ht="15.75" thickBot="1">
      <c r="A60" s="45" t="s">
        <v>87</v>
      </c>
      <c r="B60" s="45"/>
      <c r="C60" s="45">
        <v>14025.6</v>
      </c>
      <c r="D60" s="45" t="s">
        <v>72</v>
      </c>
      <c r="E60" s="45">
        <v>3</v>
      </c>
    </row>
    <row r="61" spans="1:5" s="43" customFormat="1" ht="15.75" thickBot="1">
      <c r="A61" s="45" t="s">
        <v>31</v>
      </c>
      <c r="B61" s="45"/>
      <c r="C61" s="45">
        <v>179.6</v>
      </c>
      <c r="D61" s="45" t="s">
        <v>72</v>
      </c>
      <c r="E61" s="45">
        <v>1</v>
      </c>
    </row>
    <row r="62" spans="1:5" s="43" customFormat="1" ht="15.75" thickBot="1">
      <c r="A62" s="45" t="s">
        <v>97</v>
      </c>
      <c r="B62" s="45"/>
      <c r="C62" s="45">
        <v>4140.3</v>
      </c>
      <c r="D62" s="45" t="s">
        <v>98</v>
      </c>
      <c r="E62" s="45">
        <v>15</v>
      </c>
    </row>
    <row r="63" spans="1:5" s="43" customFormat="1" ht="15.75" thickBot="1">
      <c r="A63" s="45" t="s">
        <v>37</v>
      </c>
      <c r="B63" s="45"/>
      <c r="C63" s="45">
        <v>540.28</v>
      </c>
      <c r="D63" s="45" t="s">
        <v>38</v>
      </c>
      <c r="E63" s="45">
        <v>2</v>
      </c>
    </row>
    <row r="64" spans="1:5" s="43" customFormat="1" ht="15.75" thickBot="1">
      <c r="A64" s="45" t="s">
        <v>105</v>
      </c>
      <c r="B64" s="45"/>
      <c r="C64" s="45">
        <v>4700</v>
      </c>
      <c r="D64" s="45" t="s">
        <v>6</v>
      </c>
      <c r="E64" s="45">
        <v>4</v>
      </c>
    </row>
    <row r="65" spans="1:5" ht="28.5">
      <c r="A65" s="9" t="s">
        <v>22</v>
      </c>
      <c r="B65" s="6" t="e">
        <f>#REF!+#REF!</f>
        <v>#REF!</v>
      </c>
      <c r="C65" s="22">
        <v>0</v>
      </c>
      <c r="D65" s="8"/>
      <c r="E65" s="7"/>
    </row>
    <row r="66" spans="1:5" ht="28.5">
      <c r="A66" s="9" t="s">
        <v>23</v>
      </c>
      <c r="B66" s="6" t="e">
        <f>SUM(#REF!)</f>
        <v>#REF!</v>
      </c>
      <c r="C66" s="22">
        <v>0</v>
      </c>
      <c r="D66" s="8"/>
      <c r="E66" s="7"/>
    </row>
    <row r="67" spans="1:5" ht="28.5">
      <c r="A67" s="9" t="s">
        <v>24</v>
      </c>
      <c r="B67" s="6" t="e">
        <f>#REF!</f>
        <v>#REF!</v>
      </c>
      <c r="C67" s="22">
        <v>0</v>
      </c>
      <c r="D67" s="8"/>
      <c r="E67" s="7"/>
    </row>
    <row r="68" spans="1:5" ht="29.25" thickBot="1">
      <c r="A68" s="9" t="s">
        <v>25</v>
      </c>
      <c r="B68" s="6" t="e">
        <f>#REF!+#REF!</f>
        <v>#REF!</v>
      </c>
      <c r="C68" s="22">
        <f>C69+C70</f>
        <v>723.21</v>
      </c>
      <c r="D68" s="8"/>
      <c r="E68" s="7"/>
    </row>
    <row r="69" spans="1:5" s="43" customFormat="1" ht="15.75" thickBot="1">
      <c r="A69" s="45" t="s">
        <v>82</v>
      </c>
      <c r="B69" s="45"/>
      <c r="C69" s="45">
        <v>312.77999999999997</v>
      </c>
      <c r="D69" s="45" t="s">
        <v>6</v>
      </c>
      <c r="E69" s="45">
        <v>1</v>
      </c>
    </row>
    <row r="70" spans="1:5" s="43" customFormat="1" ht="15.75" thickBot="1">
      <c r="A70" s="45" t="s">
        <v>96</v>
      </c>
      <c r="B70" s="45"/>
      <c r="C70" s="45">
        <v>410.43</v>
      </c>
      <c r="D70" s="45" t="s">
        <v>5</v>
      </c>
      <c r="E70" s="45">
        <v>3</v>
      </c>
    </row>
    <row r="71" spans="1:5" ht="28.5">
      <c r="A71" s="9" t="s">
        <v>26</v>
      </c>
      <c r="B71" s="6" t="e">
        <f>#REF!</f>
        <v>#REF!</v>
      </c>
      <c r="C71" s="22">
        <v>0</v>
      </c>
      <c r="D71" s="8"/>
      <c r="E71" s="7"/>
    </row>
    <row r="72" spans="1:5" ht="29.25" thickBot="1">
      <c r="A72" s="9" t="s">
        <v>27</v>
      </c>
      <c r="B72" s="6" t="e">
        <f>B73+#REF!</f>
        <v>#REF!</v>
      </c>
      <c r="C72" s="22">
        <f>C73+C74</f>
        <v>30149.16</v>
      </c>
      <c r="D72" s="8"/>
      <c r="E72" s="7"/>
    </row>
    <row r="73" spans="1:5" s="43" customFormat="1" ht="15.75" thickBot="1">
      <c r="A73" s="45" t="s">
        <v>88</v>
      </c>
      <c r="B73" s="45"/>
      <c r="C73" s="45">
        <v>14183.52</v>
      </c>
      <c r="D73" s="45" t="s">
        <v>5</v>
      </c>
      <c r="E73" s="45">
        <v>17729.400000000001</v>
      </c>
    </row>
    <row r="74" spans="1:5" s="43" customFormat="1" ht="15.75" thickBot="1">
      <c r="A74" s="45" t="s">
        <v>89</v>
      </c>
      <c r="B74" s="45"/>
      <c r="C74" s="45">
        <v>15965.64</v>
      </c>
      <c r="D74" s="45" t="s">
        <v>5</v>
      </c>
      <c r="E74" s="45">
        <v>17739.599999999999</v>
      </c>
    </row>
    <row r="75" spans="1:5" ht="43.5" thickBot="1">
      <c r="A75" s="9" t="s">
        <v>28</v>
      </c>
      <c r="B75" s="6" t="e">
        <f>#REF!</f>
        <v>#REF!</v>
      </c>
      <c r="C75" s="22">
        <f>SUM(C76:C77)</f>
        <v>2743.44</v>
      </c>
      <c r="D75" s="8"/>
      <c r="E75" s="7"/>
    </row>
    <row r="76" spans="1:5" s="43" customFormat="1" ht="15.75" thickBot="1">
      <c r="A76" s="45" t="s">
        <v>70</v>
      </c>
      <c r="B76" s="45"/>
      <c r="C76" s="45">
        <v>1371.72</v>
      </c>
      <c r="D76" s="45" t="s">
        <v>5</v>
      </c>
      <c r="E76" s="45">
        <v>966</v>
      </c>
    </row>
    <row r="77" spans="1:5" s="43" customFormat="1" ht="15.75" thickBot="1">
      <c r="A77" s="45" t="s">
        <v>70</v>
      </c>
      <c r="B77" s="45"/>
      <c r="C77" s="45">
        <v>1371.72</v>
      </c>
      <c r="D77" s="45" t="s">
        <v>5</v>
      </c>
      <c r="E77" s="45">
        <v>966</v>
      </c>
    </row>
    <row r="78" spans="1:5" ht="57.75" thickBot="1">
      <c r="A78" s="9" t="s">
        <v>29</v>
      </c>
      <c r="B78" s="6">
        <f>SUM(B79:B79)</f>
        <v>0</v>
      </c>
      <c r="C78" s="22">
        <f>SUM(C79:C82)</f>
        <v>80965.59</v>
      </c>
      <c r="D78" s="8"/>
      <c r="E78" s="7"/>
    </row>
    <row r="79" spans="1:5" s="43" customFormat="1" ht="15.75" thickBot="1">
      <c r="A79" s="45" t="s">
        <v>115</v>
      </c>
      <c r="B79" s="45"/>
      <c r="C79" s="45">
        <v>139.22999999999999</v>
      </c>
      <c r="D79" s="45" t="s">
        <v>5</v>
      </c>
      <c r="E79" s="45">
        <v>8190.21</v>
      </c>
    </row>
    <row r="80" spans="1:5" s="43" customFormat="1" ht="15.75" thickBot="1">
      <c r="A80" s="45" t="s">
        <v>92</v>
      </c>
      <c r="B80" s="45"/>
      <c r="C80" s="45">
        <v>41269.29</v>
      </c>
      <c r="D80" s="45" t="s">
        <v>5</v>
      </c>
      <c r="E80" s="45">
        <v>16844.599999999999</v>
      </c>
    </row>
    <row r="81" spans="1:5" s="43" customFormat="1" ht="15.75" thickBot="1">
      <c r="A81" s="45" t="s">
        <v>93</v>
      </c>
      <c r="B81" s="45"/>
      <c r="C81" s="45">
        <v>36771.07</v>
      </c>
      <c r="D81" s="45" t="s">
        <v>5</v>
      </c>
      <c r="E81" s="45">
        <v>15008.6</v>
      </c>
    </row>
    <row r="82" spans="1:5" s="43" customFormat="1" ht="15.75" thickBot="1">
      <c r="A82" s="45" t="s">
        <v>103</v>
      </c>
      <c r="B82" s="45"/>
      <c r="C82" s="45">
        <v>2786</v>
      </c>
      <c r="D82" s="45" t="s">
        <v>72</v>
      </c>
      <c r="E82" s="45">
        <v>1</v>
      </c>
    </row>
    <row r="83" spans="1:5">
      <c r="A83" s="9" t="s">
        <v>30</v>
      </c>
      <c r="B83" s="6">
        <f>B84</f>
        <v>3559.3220338983051</v>
      </c>
      <c r="C83" s="22">
        <f>C84</f>
        <v>4200</v>
      </c>
      <c r="D83" s="8"/>
      <c r="E83" s="7"/>
    </row>
    <row r="84" spans="1:5" ht="30">
      <c r="A84" s="12" t="s">
        <v>8</v>
      </c>
      <c r="B84" s="10">
        <f>C84/1.18</f>
        <v>3559.3220338983051</v>
      </c>
      <c r="C84" s="23">
        <f>E84*5*12</f>
        <v>4200</v>
      </c>
      <c r="D84" s="13" t="s">
        <v>7</v>
      </c>
      <c r="E84" s="11">
        <v>70</v>
      </c>
    </row>
    <row r="85" spans="1:5">
      <c r="A85" s="5" t="s">
        <v>62</v>
      </c>
      <c r="B85" s="14" t="e">
        <f>B20+B23+B26+#REF!+B48+B65+B66+B67+B68+B71+B72+B75+B78+B83</f>
        <v>#REF!</v>
      </c>
      <c r="C85" s="22">
        <f>C20+C23+C26+C29+C36+C48+C65+C66+C67+C68+C71+C72+C75+C78</f>
        <v>446116.67000000004</v>
      </c>
      <c r="D85" s="15" t="s">
        <v>116</v>
      </c>
      <c r="E85" s="7"/>
    </row>
    <row r="86" spans="1:5">
      <c r="A86" s="5" t="s">
        <v>63</v>
      </c>
      <c r="B86" s="16"/>
      <c r="C86" s="22">
        <f>C85*1.2+C83</f>
        <v>539540.00400000007</v>
      </c>
      <c r="D86" s="15" t="s">
        <v>116</v>
      </c>
      <c r="E86" s="7"/>
    </row>
    <row r="87" spans="1:5">
      <c r="A87" s="5" t="s">
        <v>64</v>
      </c>
      <c r="B87" s="16"/>
      <c r="C87" s="22">
        <f>C4+C6+C9-C86</f>
        <v>2321504.9136000001</v>
      </c>
      <c r="D87" s="15" t="s">
        <v>116</v>
      </c>
      <c r="E87" s="7"/>
    </row>
    <row r="88" spans="1:5" ht="28.5">
      <c r="A88" s="9" t="s">
        <v>65</v>
      </c>
      <c r="B88" s="16"/>
      <c r="C88" s="22">
        <f>C87+C8</f>
        <v>2293606.1336000003</v>
      </c>
      <c r="D88" s="15" t="s">
        <v>116</v>
      </c>
      <c r="E88" s="32"/>
    </row>
  </sheetData>
  <mergeCells count="4">
    <mergeCell ref="A1:E1"/>
    <mergeCell ref="A19:E19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3"/>
  <sheetViews>
    <sheetView topLeftCell="A77" workbookViewId="0">
      <selection activeCell="A95" activeCellId="3" sqref="A35:XFD35 A67:XFD67 A69:XFD69 A95:XFD95"/>
    </sheetView>
  </sheetViews>
  <sheetFormatPr defaultRowHeight="15"/>
  <cols>
    <col min="1" max="1" width="57.28515625" customWidth="1"/>
    <col min="2" max="2" width="57.28515625" style="43" hidden="1" customWidth="1"/>
  </cols>
  <sheetData>
    <row r="2" spans="1:5">
      <c r="A2" s="43"/>
      <c r="C2" s="43"/>
      <c r="D2" s="43"/>
      <c r="E2" s="43"/>
    </row>
    <row r="3" spans="1:5">
      <c r="A3" s="43"/>
      <c r="C3" s="43"/>
      <c r="D3" s="43"/>
      <c r="E3" s="43"/>
    </row>
    <row r="4" spans="1:5" ht="15.75" thickBot="1">
      <c r="A4" s="43"/>
      <c r="C4" s="43"/>
      <c r="D4" s="43"/>
      <c r="E4" s="43"/>
    </row>
    <row r="5" spans="1:5" ht="15.75" thickBot="1">
      <c r="A5" s="44" t="s">
        <v>51</v>
      </c>
      <c r="B5" s="44"/>
      <c r="C5" s="44" t="s">
        <v>50</v>
      </c>
      <c r="D5" s="44" t="s">
        <v>49</v>
      </c>
      <c r="E5" s="44" t="s">
        <v>48</v>
      </c>
    </row>
    <row r="6" spans="1:5" s="49" customFormat="1" ht="15.75" thickBot="1">
      <c r="A6" s="48" t="s">
        <v>66</v>
      </c>
      <c r="B6" s="48"/>
      <c r="C6" s="48">
        <v>33159.22</v>
      </c>
      <c r="D6" s="48" t="s">
        <v>16</v>
      </c>
      <c r="E6" s="48">
        <v>626</v>
      </c>
    </row>
    <row r="7" spans="1:5" ht="15.75" thickBot="1">
      <c r="A7" s="45"/>
      <c r="B7" s="45"/>
      <c r="C7" s="45">
        <v>33159.22</v>
      </c>
      <c r="D7" s="45"/>
      <c r="E7" s="45">
        <v>626</v>
      </c>
    </row>
    <row r="8" spans="1:5" s="49" customFormat="1" ht="15.75" thickBot="1">
      <c r="A8" s="48" t="s">
        <v>67</v>
      </c>
      <c r="B8" s="48"/>
      <c r="C8" s="48">
        <v>34483.47</v>
      </c>
      <c r="D8" s="48" t="s">
        <v>16</v>
      </c>
      <c r="E8" s="48">
        <v>651</v>
      </c>
    </row>
    <row r="9" spans="1:5" ht="15.75" thickBot="1">
      <c r="A9" s="45"/>
      <c r="B9" s="45"/>
      <c r="C9" s="45">
        <v>34483.47</v>
      </c>
      <c r="D9" s="45"/>
      <c r="E9" s="45">
        <v>651</v>
      </c>
    </row>
    <row r="10" spans="1:5" s="49" customFormat="1" ht="15.75" thickBot="1">
      <c r="A10" s="48" t="s">
        <v>39</v>
      </c>
      <c r="B10" s="48"/>
      <c r="C10" s="48">
        <v>969.06</v>
      </c>
      <c r="D10" s="48" t="s">
        <v>40</v>
      </c>
      <c r="E10" s="48">
        <v>2</v>
      </c>
    </row>
    <row r="11" spans="1:5" ht="15.75" thickBot="1">
      <c r="A11" s="45"/>
      <c r="B11" s="45"/>
      <c r="C11" s="45">
        <v>969.06</v>
      </c>
      <c r="D11" s="45"/>
      <c r="E11" s="45">
        <v>2</v>
      </c>
    </row>
    <row r="12" spans="1:5" s="49" customFormat="1" ht="15.75" thickBot="1">
      <c r="A12" s="48" t="s">
        <v>68</v>
      </c>
      <c r="B12" s="48"/>
      <c r="C12" s="48">
        <v>1595.65</v>
      </c>
      <c r="D12" s="48" t="s">
        <v>5</v>
      </c>
      <c r="E12" s="48">
        <v>17729.400000000001</v>
      </c>
    </row>
    <row r="13" spans="1:5" ht="15.75" thickBot="1">
      <c r="A13" s="45"/>
      <c r="B13" s="45"/>
      <c r="C13" s="45">
        <v>1595.65</v>
      </c>
      <c r="D13" s="45"/>
      <c r="E13" s="45">
        <v>17729.400000000001</v>
      </c>
    </row>
    <row r="14" spans="1:5" s="49" customFormat="1" ht="15.75" thickBot="1">
      <c r="A14" s="48" t="s">
        <v>69</v>
      </c>
      <c r="B14" s="48"/>
      <c r="C14" s="48">
        <v>1596.56</v>
      </c>
      <c r="D14" s="48" t="s">
        <v>5</v>
      </c>
      <c r="E14" s="48">
        <v>17739.599999999999</v>
      </c>
    </row>
    <row r="15" spans="1:5" ht="15.75" thickBot="1">
      <c r="A15" s="45"/>
      <c r="B15" s="45"/>
      <c r="C15" s="45">
        <v>1596.56</v>
      </c>
      <c r="D15" s="45"/>
      <c r="E15" s="45">
        <v>17739.599999999999</v>
      </c>
    </row>
    <row r="16" spans="1:5" s="49" customFormat="1" ht="15.75" thickBot="1">
      <c r="A16" s="48" t="s">
        <v>70</v>
      </c>
      <c r="B16" s="48"/>
      <c r="C16" s="48">
        <v>1371.72</v>
      </c>
      <c r="D16" s="48" t="s">
        <v>5</v>
      </c>
      <c r="E16" s="48">
        <v>966</v>
      </c>
    </row>
    <row r="17" spans="1:5" s="49" customFormat="1" ht="15.75" thickBot="1">
      <c r="A17" s="48" t="s">
        <v>70</v>
      </c>
      <c r="B17" s="48"/>
      <c r="C17" s="48">
        <v>1371.72</v>
      </c>
      <c r="D17" s="48" t="s">
        <v>5</v>
      </c>
      <c r="E17" s="48">
        <v>966</v>
      </c>
    </row>
    <row r="18" spans="1:5" ht="15.75" thickBot="1">
      <c r="A18" s="45"/>
      <c r="B18" s="45"/>
      <c r="C18" s="45">
        <v>2743.44</v>
      </c>
      <c r="D18" s="45"/>
      <c r="E18" s="45">
        <v>1932</v>
      </c>
    </row>
    <row r="19" spans="1:5" s="49" customFormat="1" ht="15.75" thickBot="1">
      <c r="A19" s="48" t="s">
        <v>20</v>
      </c>
      <c r="B19" s="48"/>
      <c r="C19" s="48">
        <v>809.36</v>
      </c>
      <c r="D19" s="48" t="s">
        <v>21</v>
      </c>
      <c r="E19" s="48">
        <v>1</v>
      </c>
    </row>
    <row r="20" spans="1:5" ht="15.75" thickBot="1">
      <c r="A20" s="45"/>
      <c r="B20" s="45"/>
      <c r="C20" s="45">
        <v>809.36</v>
      </c>
      <c r="D20" s="45"/>
      <c r="E20" s="45">
        <v>1</v>
      </c>
    </row>
    <row r="21" spans="1:5" s="49" customFormat="1" ht="15.75" thickBot="1">
      <c r="A21" s="48" t="s">
        <v>71</v>
      </c>
      <c r="B21" s="48"/>
      <c r="C21" s="48">
        <v>1774.54</v>
      </c>
      <c r="D21" s="48" t="s">
        <v>72</v>
      </c>
      <c r="E21" s="48">
        <v>1</v>
      </c>
    </row>
    <row r="22" spans="1:5" ht="15.75" thickBot="1">
      <c r="A22" s="45"/>
      <c r="B22" s="45"/>
      <c r="C22" s="45">
        <v>1774.54</v>
      </c>
      <c r="D22" s="45"/>
      <c r="E22" s="45">
        <v>1</v>
      </c>
    </row>
    <row r="23" spans="1:5" s="49" customFormat="1" ht="15.75" thickBot="1">
      <c r="A23" s="48" t="s">
        <v>73</v>
      </c>
      <c r="B23" s="48"/>
      <c r="C23" s="48">
        <v>952.8</v>
      </c>
      <c r="D23" s="48" t="s">
        <v>72</v>
      </c>
      <c r="E23" s="48">
        <v>12</v>
      </c>
    </row>
    <row r="24" spans="1:5" ht="15.75" thickBot="1">
      <c r="A24" s="45"/>
      <c r="B24" s="45"/>
      <c r="C24" s="45">
        <v>952.8</v>
      </c>
      <c r="D24" s="45"/>
      <c r="E24" s="45">
        <v>12</v>
      </c>
    </row>
    <row r="25" spans="1:5" s="49" customFormat="1" ht="15.75" thickBot="1">
      <c r="A25" s="48" t="s">
        <v>74</v>
      </c>
      <c r="B25" s="48"/>
      <c r="C25" s="48">
        <v>668.46</v>
      </c>
      <c r="D25" s="48" t="s">
        <v>72</v>
      </c>
      <c r="E25" s="48">
        <v>3</v>
      </c>
    </row>
    <row r="26" spans="1:5" ht="15.75" thickBot="1">
      <c r="A26" s="45"/>
      <c r="B26" s="45"/>
      <c r="C26" s="45">
        <v>668.46</v>
      </c>
      <c r="D26" s="45"/>
      <c r="E26" s="45">
        <v>3</v>
      </c>
    </row>
    <row r="27" spans="1:5" s="49" customFormat="1" ht="15.75" thickBot="1">
      <c r="A27" s="48" t="s">
        <v>41</v>
      </c>
      <c r="B27" s="48"/>
      <c r="C27" s="48">
        <v>939.4</v>
      </c>
      <c r="D27" s="48" t="s">
        <v>6</v>
      </c>
      <c r="E27" s="48">
        <v>4</v>
      </c>
    </row>
    <row r="28" spans="1:5" ht="15.75" thickBot="1">
      <c r="A28" s="45"/>
      <c r="B28" s="45"/>
      <c r="C28" s="45">
        <v>939.4</v>
      </c>
      <c r="D28" s="45"/>
      <c r="E28" s="45">
        <v>4</v>
      </c>
    </row>
    <row r="29" spans="1:5" s="49" customFormat="1" ht="15.75" thickBot="1">
      <c r="A29" s="48" t="s">
        <v>75</v>
      </c>
      <c r="B29" s="48"/>
      <c r="C29" s="48">
        <v>961.69</v>
      </c>
      <c r="D29" s="48" t="s">
        <v>6</v>
      </c>
      <c r="E29" s="48">
        <v>1.4</v>
      </c>
    </row>
    <row r="30" spans="1:5" ht="15.75" thickBot="1">
      <c r="A30" s="45"/>
      <c r="B30" s="45"/>
      <c r="C30" s="45">
        <v>961.69</v>
      </c>
      <c r="D30" s="45"/>
      <c r="E30" s="45">
        <v>1.4</v>
      </c>
    </row>
    <row r="31" spans="1:5" s="49" customFormat="1" ht="15.75" thickBot="1">
      <c r="A31" s="48" t="s">
        <v>76</v>
      </c>
      <c r="B31" s="48"/>
      <c r="C31" s="48">
        <v>143.52000000000001</v>
      </c>
      <c r="D31" s="48" t="s">
        <v>72</v>
      </c>
      <c r="E31" s="48">
        <v>2</v>
      </c>
    </row>
    <row r="32" spans="1:5" ht="15.75" thickBot="1">
      <c r="A32" s="45"/>
      <c r="B32" s="45"/>
      <c r="C32" s="45">
        <v>143.52000000000001</v>
      </c>
      <c r="D32" s="45"/>
      <c r="E32" s="45">
        <v>2</v>
      </c>
    </row>
    <row r="33" spans="1:5" s="49" customFormat="1" ht="15.75" thickBot="1">
      <c r="A33" s="48" t="s">
        <v>77</v>
      </c>
      <c r="B33" s="48"/>
      <c r="C33" s="48">
        <v>333.38</v>
      </c>
      <c r="D33" s="48" t="s">
        <v>72</v>
      </c>
      <c r="E33" s="48">
        <v>1</v>
      </c>
    </row>
    <row r="34" spans="1:5" ht="15.75" thickBot="1">
      <c r="A34" s="45"/>
      <c r="B34" s="45"/>
      <c r="C34" s="45">
        <v>333.38</v>
      </c>
      <c r="D34" s="45"/>
      <c r="E34" s="45">
        <v>1</v>
      </c>
    </row>
    <row r="35" spans="1:5" s="49" customFormat="1" ht="15.75" thickBot="1">
      <c r="A35" s="48" t="s">
        <v>78</v>
      </c>
      <c r="B35" s="48"/>
      <c r="C35" s="48">
        <v>139.22999999999999</v>
      </c>
      <c r="D35" s="48" t="s">
        <v>5</v>
      </c>
      <c r="E35" s="48">
        <v>8190.21</v>
      </c>
    </row>
    <row r="36" spans="1:5" ht="15.75" thickBot="1">
      <c r="A36" s="45"/>
      <c r="B36" s="45"/>
      <c r="C36" s="45">
        <v>139.22999999999999</v>
      </c>
      <c r="D36" s="45"/>
      <c r="E36" s="45">
        <v>8190.21</v>
      </c>
    </row>
    <row r="37" spans="1:5" s="49" customFormat="1" ht="15.75" thickBot="1">
      <c r="A37" s="48" t="s">
        <v>79</v>
      </c>
      <c r="B37" s="48"/>
      <c r="C37" s="48">
        <v>381.43</v>
      </c>
      <c r="D37" s="48" t="s">
        <v>46</v>
      </c>
      <c r="E37" s="48">
        <v>1</v>
      </c>
    </row>
    <row r="38" spans="1:5" ht="15.75" thickBot="1">
      <c r="A38" s="45"/>
      <c r="B38" s="45"/>
      <c r="C38" s="45">
        <v>381.43</v>
      </c>
      <c r="D38" s="45"/>
      <c r="E38" s="45">
        <v>1</v>
      </c>
    </row>
    <row r="39" spans="1:5" s="49" customFormat="1" ht="15.75" thickBot="1">
      <c r="A39" s="48" t="s">
        <v>80</v>
      </c>
      <c r="B39" s="48"/>
      <c r="C39" s="48">
        <v>398.58</v>
      </c>
      <c r="D39" s="48" t="s">
        <v>72</v>
      </c>
      <c r="E39" s="48">
        <v>2</v>
      </c>
    </row>
    <row r="40" spans="1:5" ht="15.75" thickBot="1">
      <c r="A40" s="45"/>
      <c r="B40" s="45"/>
      <c r="C40" s="45">
        <v>398.58</v>
      </c>
      <c r="D40" s="45"/>
      <c r="E40" s="45">
        <v>2</v>
      </c>
    </row>
    <row r="41" spans="1:5" s="49" customFormat="1" ht="15.75" thickBot="1">
      <c r="A41" s="48" t="s">
        <v>45</v>
      </c>
      <c r="B41" s="48"/>
      <c r="C41" s="48">
        <v>678.56</v>
      </c>
      <c r="D41" s="48" t="s">
        <v>36</v>
      </c>
      <c r="E41" s="48">
        <v>0.5</v>
      </c>
    </row>
    <row r="42" spans="1:5" ht="15.75" thickBot="1">
      <c r="A42" s="45"/>
      <c r="B42" s="45"/>
      <c r="C42" s="45">
        <v>678.56</v>
      </c>
      <c r="D42" s="45"/>
      <c r="E42" s="45">
        <v>0.5</v>
      </c>
    </row>
    <row r="43" spans="1:5" s="49" customFormat="1" ht="15.75" thickBot="1">
      <c r="A43" s="48" t="s">
        <v>47</v>
      </c>
      <c r="B43" s="48"/>
      <c r="C43" s="48">
        <v>1403.5</v>
      </c>
      <c r="D43" s="48" t="s">
        <v>6</v>
      </c>
      <c r="E43" s="48">
        <v>5</v>
      </c>
    </row>
    <row r="44" spans="1:5" ht="15.75" thickBot="1">
      <c r="A44" s="45"/>
      <c r="B44" s="45"/>
      <c r="C44" s="45">
        <v>1403.5</v>
      </c>
      <c r="D44" s="45"/>
      <c r="E44" s="45">
        <v>5</v>
      </c>
    </row>
    <row r="45" spans="1:5" s="49" customFormat="1" ht="15.75" thickBot="1">
      <c r="A45" s="48" t="s">
        <v>81</v>
      </c>
      <c r="B45" s="48"/>
      <c r="C45" s="48">
        <v>8877.17</v>
      </c>
      <c r="D45" s="48" t="s">
        <v>34</v>
      </c>
      <c r="E45" s="48">
        <v>1</v>
      </c>
    </row>
    <row r="46" spans="1:5" ht="15.75" thickBot="1">
      <c r="A46" s="45"/>
      <c r="B46" s="45"/>
      <c r="C46" s="45">
        <v>8877.17</v>
      </c>
      <c r="D46" s="45"/>
      <c r="E46" s="45">
        <v>1</v>
      </c>
    </row>
    <row r="47" spans="1:5" s="49" customFormat="1" ht="15.75" thickBot="1">
      <c r="A47" s="48" t="s">
        <v>82</v>
      </c>
      <c r="B47" s="48"/>
      <c r="C47" s="48">
        <v>312.77999999999997</v>
      </c>
      <c r="D47" s="48" t="s">
        <v>6</v>
      </c>
      <c r="E47" s="48">
        <v>1</v>
      </c>
    </row>
    <row r="48" spans="1:5" ht="15.75" thickBot="1">
      <c r="A48" s="45"/>
      <c r="B48" s="45"/>
      <c r="C48" s="45">
        <v>312.77999999999997</v>
      </c>
      <c r="D48" s="45"/>
      <c r="E48" s="45">
        <v>1</v>
      </c>
    </row>
    <row r="49" spans="1:5" s="49" customFormat="1" ht="15.75" thickBot="1">
      <c r="A49" s="48" t="s">
        <v>83</v>
      </c>
      <c r="B49" s="48"/>
      <c r="C49" s="48">
        <v>3125.7</v>
      </c>
      <c r="D49" s="48" t="s">
        <v>6</v>
      </c>
      <c r="E49" s="48">
        <v>10</v>
      </c>
    </row>
    <row r="50" spans="1:5" ht="15.75" thickBot="1">
      <c r="A50" s="45"/>
      <c r="B50" s="45"/>
      <c r="C50" s="45">
        <v>3125.7</v>
      </c>
      <c r="D50" s="45"/>
      <c r="E50" s="45">
        <v>10</v>
      </c>
    </row>
    <row r="51" spans="1:5" s="49" customFormat="1" ht="15.75" thickBot="1">
      <c r="A51" s="48" t="s">
        <v>84</v>
      </c>
      <c r="B51" s="48"/>
      <c r="C51" s="48">
        <v>220.73</v>
      </c>
      <c r="D51" s="48" t="s">
        <v>72</v>
      </c>
      <c r="E51" s="48">
        <v>1</v>
      </c>
    </row>
    <row r="52" spans="1:5" ht="15.75" thickBot="1">
      <c r="A52" s="45"/>
      <c r="B52" s="45"/>
      <c r="C52" s="45">
        <v>220.73</v>
      </c>
      <c r="D52" s="45"/>
      <c r="E52" s="45">
        <v>1</v>
      </c>
    </row>
    <row r="53" spans="1:5" s="49" customFormat="1" ht="15.75" thickBot="1">
      <c r="A53" s="48" t="s">
        <v>85</v>
      </c>
      <c r="B53" s="48"/>
      <c r="C53" s="48">
        <v>6709.89</v>
      </c>
      <c r="D53" s="48" t="s">
        <v>72</v>
      </c>
      <c r="E53" s="48">
        <v>11</v>
      </c>
    </row>
    <row r="54" spans="1:5" ht="15.75" thickBot="1">
      <c r="A54" s="45"/>
      <c r="B54" s="45"/>
      <c r="C54" s="45">
        <v>6709.89</v>
      </c>
      <c r="D54" s="45"/>
      <c r="E54" s="45">
        <v>11</v>
      </c>
    </row>
    <row r="55" spans="1:5" s="49" customFormat="1" ht="15.75" thickBot="1">
      <c r="A55" s="48" t="s">
        <v>86</v>
      </c>
      <c r="B55" s="48"/>
      <c r="C55" s="48">
        <v>4939.99</v>
      </c>
      <c r="D55" s="48" t="s">
        <v>72</v>
      </c>
      <c r="E55" s="48">
        <v>1</v>
      </c>
    </row>
    <row r="56" spans="1:5" ht="15.75" thickBot="1">
      <c r="A56" s="45"/>
      <c r="B56" s="45"/>
      <c r="C56" s="45">
        <v>4939.99</v>
      </c>
      <c r="D56" s="45"/>
      <c r="E56" s="45">
        <v>1</v>
      </c>
    </row>
    <row r="57" spans="1:5" s="49" customFormat="1" ht="15.75" thickBot="1">
      <c r="A57" s="48" t="s">
        <v>87</v>
      </c>
      <c r="B57" s="48"/>
      <c r="C57" s="48">
        <v>14025.6</v>
      </c>
      <c r="D57" s="48" t="s">
        <v>72</v>
      </c>
      <c r="E57" s="48">
        <v>3</v>
      </c>
    </row>
    <row r="58" spans="1:5" ht="15.75" thickBot="1">
      <c r="A58" s="45"/>
      <c r="B58" s="45"/>
      <c r="C58" s="45">
        <v>14025.6</v>
      </c>
      <c r="D58" s="45"/>
      <c r="E58" s="45">
        <v>3</v>
      </c>
    </row>
    <row r="59" spans="1:5" s="49" customFormat="1" ht="15.75" thickBot="1">
      <c r="A59" s="48" t="s">
        <v>88</v>
      </c>
      <c r="B59" s="48"/>
      <c r="C59" s="48">
        <v>14183.52</v>
      </c>
      <c r="D59" s="48" t="s">
        <v>5</v>
      </c>
      <c r="E59" s="48">
        <v>17729.400000000001</v>
      </c>
    </row>
    <row r="60" spans="1:5" ht="15.75" thickBot="1">
      <c r="A60" s="45"/>
      <c r="B60" s="45"/>
      <c r="C60" s="45">
        <v>14183.52</v>
      </c>
      <c r="D60" s="45"/>
      <c r="E60" s="45">
        <v>17729.400000000001</v>
      </c>
    </row>
    <row r="61" spans="1:5" s="49" customFormat="1" ht="15.75" thickBot="1">
      <c r="A61" s="48" t="s">
        <v>89</v>
      </c>
      <c r="B61" s="48"/>
      <c r="C61" s="48">
        <v>15965.64</v>
      </c>
      <c r="D61" s="48" t="s">
        <v>5</v>
      </c>
      <c r="E61" s="48">
        <v>17739.599999999999</v>
      </c>
    </row>
    <row r="62" spans="1:5" ht="15.75" thickBot="1">
      <c r="A62" s="45"/>
      <c r="B62" s="45"/>
      <c r="C62" s="45">
        <v>15965.64</v>
      </c>
      <c r="D62" s="45"/>
      <c r="E62" s="45">
        <v>17739.599999999999</v>
      </c>
    </row>
    <row r="63" spans="1:5" s="49" customFormat="1" ht="15.75" thickBot="1">
      <c r="A63" s="48" t="s">
        <v>90</v>
      </c>
      <c r="B63" s="48"/>
      <c r="C63" s="48">
        <v>22084.62</v>
      </c>
      <c r="D63" s="48" t="s">
        <v>5</v>
      </c>
      <c r="E63" s="48">
        <v>13889.7</v>
      </c>
    </row>
    <row r="64" spans="1:5" ht="15.75" thickBot="1">
      <c r="A64" s="45"/>
      <c r="B64" s="45"/>
      <c r="C64" s="45">
        <v>22084.62</v>
      </c>
      <c r="D64" s="45"/>
      <c r="E64" s="45">
        <v>13889.7</v>
      </c>
    </row>
    <row r="65" spans="1:5" s="49" customFormat="1" ht="15.75" thickBot="1">
      <c r="A65" s="48" t="s">
        <v>91</v>
      </c>
      <c r="B65" s="48"/>
      <c r="C65" s="48">
        <v>23312.720000000001</v>
      </c>
      <c r="D65" s="48" t="s">
        <v>5</v>
      </c>
      <c r="E65" s="48">
        <v>14043.8</v>
      </c>
    </row>
    <row r="66" spans="1:5" ht="15.75" thickBot="1">
      <c r="A66" s="45"/>
      <c r="B66" s="45"/>
      <c r="C66" s="45">
        <v>23312.720000000001</v>
      </c>
      <c r="D66" s="45"/>
      <c r="E66" s="45">
        <v>14043.8</v>
      </c>
    </row>
    <row r="67" spans="1:5" s="49" customFormat="1" ht="15.75" thickBot="1">
      <c r="A67" s="48" t="s">
        <v>92</v>
      </c>
      <c r="B67" s="48"/>
      <c r="C67" s="48">
        <v>41269.29</v>
      </c>
      <c r="D67" s="48" t="s">
        <v>5</v>
      </c>
      <c r="E67" s="48">
        <v>16844.599999999999</v>
      </c>
    </row>
    <row r="68" spans="1:5" ht="15.75" thickBot="1">
      <c r="A68" s="45"/>
      <c r="B68" s="45"/>
      <c r="C68" s="45">
        <v>41269.29</v>
      </c>
      <c r="D68" s="45"/>
      <c r="E68" s="45">
        <v>16844.599999999999</v>
      </c>
    </row>
    <row r="69" spans="1:5" s="49" customFormat="1" ht="15.75" thickBot="1">
      <c r="A69" s="48" t="s">
        <v>93</v>
      </c>
      <c r="B69" s="48"/>
      <c r="C69" s="48">
        <v>36771.07</v>
      </c>
      <c r="D69" s="48" t="s">
        <v>5</v>
      </c>
      <c r="E69" s="48">
        <v>15008.6</v>
      </c>
    </row>
    <row r="70" spans="1:5" ht="15.75" thickBot="1">
      <c r="A70" s="45"/>
      <c r="B70" s="45"/>
      <c r="C70" s="45">
        <v>36771.07</v>
      </c>
      <c r="D70" s="45"/>
      <c r="E70" s="45">
        <v>15008.6</v>
      </c>
    </row>
    <row r="71" spans="1:5" s="49" customFormat="1" ht="15.75" thickBot="1">
      <c r="A71" s="48" t="s">
        <v>94</v>
      </c>
      <c r="B71" s="48"/>
      <c r="C71" s="48">
        <v>66662.539999999994</v>
      </c>
      <c r="D71" s="48" t="s">
        <v>5</v>
      </c>
      <c r="E71" s="48">
        <v>17729.400000000001</v>
      </c>
    </row>
    <row r="72" spans="1:5" ht="15.75" thickBot="1">
      <c r="A72" s="45"/>
      <c r="B72" s="45"/>
      <c r="C72" s="45">
        <v>66662.539999999994</v>
      </c>
      <c r="D72" s="45"/>
      <c r="E72" s="45">
        <v>17729.400000000001</v>
      </c>
    </row>
    <row r="73" spans="1:5" s="49" customFormat="1" ht="15.75" thickBot="1">
      <c r="A73" s="48" t="s">
        <v>95</v>
      </c>
      <c r="B73" s="48"/>
      <c r="C73" s="48">
        <v>70071.42</v>
      </c>
      <c r="D73" s="48" t="s">
        <v>5</v>
      </c>
      <c r="E73" s="48">
        <v>17739.599999999999</v>
      </c>
    </row>
    <row r="74" spans="1:5" ht="15.75" thickBot="1">
      <c r="A74" s="45"/>
      <c r="B74" s="45"/>
      <c r="C74" s="45">
        <v>70071.42</v>
      </c>
      <c r="D74" s="45"/>
      <c r="E74" s="45">
        <v>17739.599999999999</v>
      </c>
    </row>
    <row r="75" spans="1:5" s="49" customFormat="1" ht="15.75" thickBot="1">
      <c r="A75" s="48" t="s">
        <v>31</v>
      </c>
      <c r="B75" s="48"/>
      <c r="C75" s="48">
        <v>179.6</v>
      </c>
      <c r="D75" s="48" t="s">
        <v>72</v>
      </c>
      <c r="E75" s="48">
        <v>1</v>
      </c>
    </row>
    <row r="76" spans="1:5" ht="15.75" thickBot="1">
      <c r="A76" s="45"/>
      <c r="B76" s="45"/>
      <c r="C76" s="45">
        <v>179.6</v>
      </c>
      <c r="D76" s="45"/>
      <c r="E76" s="45">
        <v>1</v>
      </c>
    </row>
    <row r="77" spans="1:5" s="49" customFormat="1" ht="15.75" thickBot="1">
      <c r="A77" s="48" t="s">
        <v>96</v>
      </c>
      <c r="B77" s="48"/>
      <c r="C77" s="48">
        <v>410.43</v>
      </c>
      <c r="D77" s="48" t="s">
        <v>5</v>
      </c>
      <c r="E77" s="48">
        <v>3</v>
      </c>
    </row>
    <row r="78" spans="1:5" ht="15.75" thickBot="1">
      <c r="A78" s="45"/>
      <c r="B78" s="45"/>
      <c r="C78" s="45">
        <v>410.43</v>
      </c>
      <c r="D78" s="45"/>
      <c r="E78" s="45">
        <v>3</v>
      </c>
    </row>
    <row r="79" spans="1:5" s="49" customFormat="1" ht="15.75" thickBot="1">
      <c r="A79" s="48" t="s">
        <v>97</v>
      </c>
      <c r="B79" s="48"/>
      <c r="C79" s="48">
        <v>4140.3</v>
      </c>
      <c r="D79" s="48" t="s">
        <v>98</v>
      </c>
      <c r="E79" s="48">
        <v>15</v>
      </c>
    </row>
    <row r="80" spans="1:5" ht="15.75" thickBot="1">
      <c r="A80" s="45"/>
      <c r="B80" s="45"/>
      <c r="C80" s="45">
        <v>4140.3</v>
      </c>
      <c r="D80" s="45"/>
      <c r="E80" s="45">
        <v>15</v>
      </c>
    </row>
    <row r="81" spans="1:5" s="49" customFormat="1" ht="15.75" thickBot="1">
      <c r="A81" s="48" t="s">
        <v>99</v>
      </c>
      <c r="B81" s="48"/>
      <c r="C81" s="48">
        <v>1418.35</v>
      </c>
      <c r="D81" s="48" t="s">
        <v>5</v>
      </c>
      <c r="E81" s="48">
        <v>17729.400000000001</v>
      </c>
    </row>
    <row r="82" spans="1:5" ht="15.75" thickBot="1">
      <c r="A82" s="45"/>
      <c r="B82" s="45"/>
      <c r="C82" s="45">
        <v>1418.35</v>
      </c>
      <c r="D82" s="45"/>
      <c r="E82" s="45">
        <v>17729.400000000001</v>
      </c>
    </row>
    <row r="83" spans="1:5" s="49" customFormat="1" ht="15.75" thickBot="1">
      <c r="A83" s="48" t="s">
        <v>100</v>
      </c>
      <c r="B83" s="48"/>
      <c r="C83" s="48">
        <v>1596.56</v>
      </c>
      <c r="D83" s="48" t="s">
        <v>5</v>
      </c>
      <c r="E83" s="48">
        <v>17739.599999999999</v>
      </c>
    </row>
    <row r="84" spans="1:5" ht="15.75" thickBot="1">
      <c r="A84" s="45"/>
      <c r="B84" s="45"/>
      <c r="C84" s="45">
        <v>1596.56</v>
      </c>
      <c r="D84" s="45"/>
      <c r="E84" s="45">
        <v>17739.599999999999</v>
      </c>
    </row>
    <row r="85" spans="1:5" s="49" customFormat="1" ht="15.75" thickBot="1">
      <c r="A85" s="48" t="s">
        <v>101</v>
      </c>
      <c r="B85" s="48"/>
      <c r="C85" s="48">
        <v>6737.17</v>
      </c>
      <c r="D85" s="48" t="s">
        <v>5</v>
      </c>
      <c r="E85" s="48">
        <v>17729.400000000001</v>
      </c>
    </row>
    <row r="86" spans="1:5" ht="15.75" thickBot="1">
      <c r="A86" s="45"/>
      <c r="B86" s="45"/>
      <c r="C86" s="45">
        <v>6737.17</v>
      </c>
      <c r="D86" s="45"/>
      <c r="E86" s="45">
        <v>17729.400000000001</v>
      </c>
    </row>
    <row r="87" spans="1:5" s="49" customFormat="1" ht="15.75" thickBot="1">
      <c r="A87" s="48" t="s">
        <v>101</v>
      </c>
      <c r="B87" s="48"/>
      <c r="C87" s="48">
        <v>6741.05</v>
      </c>
      <c r="D87" s="48" t="s">
        <v>5</v>
      </c>
      <c r="E87" s="48">
        <v>17739.599999999999</v>
      </c>
    </row>
    <row r="88" spans="1:5" ht="15.75" thickBot="1">
      <c r="A88" s="45"/>
      <c r="B88" s="45"/>
      <c r="C88" s="45">
        <v>6741.05</v>
      </c>
      <c r="D88" s="45"/>
      <c r="E88" s="45">
        <v>17739.599999999999</v>
      </c>
    </row>
    <row r="89" spans="1:5" s="49" customFormat="1" ht="15.75" thickBot="1">
      <c r="A89" s="48" t="s">
        <v>35</v>
      </c>
      <c r="B89" s="48"/>
      <c r="C89" s="48">
        <v>521.58000000000004</v>
      </c>
      <c r="D89" s="48" t="s">
        <v>72</v>
      </c>
      <c r="E89" s="48">
        <v>6</v>
      </c>
    </row>
    <row r="90" spans="1:5" ht="15.75" thickBot="1">
      <c r="A90" s="45"/>
      <c r="B90" s="45"/>
      <c r="C90" s="45">
        <v>521.58000000000004</v>
      </c>
      <c r="D90" s="45"/>
      <c r="E90" s="45">
        <v>6</v>
      </c>
    </row>
    <row r="91" spans="1:5" s="49" customFormat="1" ht="15.75" thickBot="1">
      <c r="A91" s="48" t="s">
        <v>102</v>
      </c>
      <c r="B91" s="48"/>
      <c r="C91" s="48">
        <v>128.16</v>
      </c>
      <c r="D91" s="48" t="s">
        <v>72</v>
      </c>
      <c r="E91" s="48">
        <v>2</v>
      </c>
    </row>
    <row r="92" spans="1:5" ht="15.75" thickBot="1">
      <c r="A92" s="45"/>
      <c r="B92" s="45"/>
      <c r="C92" s="45">
        <v>128.16</v>
      </c>
      <c r="D92" s="45"/>
      <c r="E92" s="45">
        <v>2</v>
      </c>
    </row>
    <row r="93" spans="1:5" s="49" customFormat="1" ht="15.75" thickBot="1">
      <c r="A93" s="48" t="s">
        <v>37</v>
      </c>
      <c r="B93" s="48"/>
      <c r="C93" s="48">
        <v>540.28</v>
      </c>
      <c r="D93" s="48" t="s">
        <v>38</v>
      </c>
      <c r="E93" s="48">
        <v>2</v>
      </c>
    </row>
    <row r="94" spans="1:5" ht="15.75" thickBot="1">
      <c r="A94" s="45"/>
      <c r="B94" s="45"/>
      <c r="C94" s="45">
        <v>540.28</v>
      </c>
      <c r="D94" s="45"/>
      <c r="E94" s="45">
        <v>2</v>
      </c>
    </row>
    <row r="95" spans="1:5" s="49" customFormat="1" ht="15.75" thickBot="1">
      <c r="A95" s="48" t="s">
        <v>103</v>
      </c>
      <c r="B95" s="48"/>
      <c r="C95" s="48">
        <v>2786</v>
      </c>
      <c r="D95" s="48" t="s">
        <v>72</v>
      </c>
      <c r="E95" s="48">
        <v>1</v>
      </c>
    </row>
    <row r="96" spans="1:5" ht="15.75" thickBot="1">
      <c r="A96" s="45"/>
      <c r="B96" s="45"/>
      <c r="C96" s="45">
        <v>2786</v>
      </c>
      <c r="D96" s="45"/>
      <c r="E96" s="45">
        <v>1</v>
      </c>
    </row>
    <row r="97" spans="1:5" s="49" customFormat="1" ht="15.75" thickBot="1">
      <c r="A97" s="48" t="s">
        <v>104</v>
      </c>
      <c r="B97" s="48"/>
      <c r="C97" s="48">
        <v>1190.76</v>
      </c>
      <c r="D97" s="48" t="s">
        <v>72</v>
      </c>
      <c r="E97" s="48">
        <v>4</v>
      </c>
    </row>
    <row r="98" spans="1:5" ht="15.75" thickBot="1">
      <c r="A98" s="45"/>
      <c r="B98" s="45"/>
      <c r="C98" s="45">
        <v>1190.76</v>
      </c>
      <c r="D98" s="45"/>
      <c r="E98" s="45">
        <v>4</v>
      </c>
    </row>
    <row r="99" spans="1:5" s="49" customFormat="1" ht="15.75" thickBot="1">
      <c r="A99" s="48" t="s">
        <v>105</v>
      </c>
      <c r="B99" s="48"/>
      <c r="C99" s="48">
        <v>4700</v>
      </c>
      <c r="D99" s="48" t="s">
        <v>6</v>
      </c>
      <c r="E99" s="48">
        <v>4</v>
      </c>
    </row>
    <row r="100" spans="1:5" ht="15.75" thickBot="1">
      <c r="A100" s="45"/>
      <c r="B100" s="45"/>
      <c r="C100" s="45">
        <v>4700</v>
      </c>
      <c r="D100" s="45"/>
      <c r="E100" s="45">
        <v>4</v>
      </c>
    </row>
    <row r="101" spans="1:5" s="49" customFormat="1" ht="15.75" thickBot="1">
      <c r="A101" s="48" t="s">
        <v>106</v>
      </c>
      <c r="B101" s="48"/>
      <c r="C101" s="48">
        <v>2361.9</v>
      </c>
      <c r="D101" s="48" t="s">
        <v>72</v>
      </c>
      <c r="E101" s="48">
        <v>5</v>
      </c>
    </row>
    <row r="102" spans="1:5" ht="15.75" thickBot="1">
      <c r="A102" s="45"/>
      <c r="B102" s="45"/>
      <c r="C102" s="45">
        <v>2361.9</v>
      </c>
      <c r="D102" s="45"/>
      <c r="E102" s="45">
        <v>5</v>
      </c>
    </row>
    <row r="103" spans="1:5" ht="15.75" thickBot="1">
      <c r="A103" s="45"/>
      <c r="B103" s="45"/>
      <c r="C103" s="45">
        <v>446116.66999999993</v>
      </c>
      <c r="D103" s="45"/>
      <c r="E103" s="45">
        <v>248637.81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2019-02-14T23:57:45Z</cp:lastPrinted>
  <dcterms:created xsi:type="dcterms:W3CDTF">2016-03-18T02:51:51Z</dcterms:created>
  <dcterms:modified xsi:type="dcterms:W3CDTF">2020-03-18T01:35:16Z</dcterms:modified>
</cp:coreProperties>
</file>