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п-завод-ая 48" sheetId="1" r:id="rId1"/>
  </sheets>
  <definedNames>
    <definedName name="_xlnm.Print_Area" localSheetId="0">'п-завод-ая 48'!$A$1:$D$128</definedName>
  </definedNames>
  <calcPr calcId="125725"/>
</workbook>
</file>

<file path=xl/calcChain.xml><?xml version="1.0" encoding="utf-8"?>
<calcChain xmlns="http://schemas.openxmlformats.org/spreadsheetml/2006/main">
  <c r="B112" i="1"/>
  <c r="B65"/>
  <c r="B37"/>
  <c r="B103"/>
  <c r="B28" l="1"/>
  <c r="B110"/>
  <c r="B107"/>
  <c r="B30"/>
  <c r="B25"/>
  <c r="B22"/>
  <c r="B19"/>
  <c r="B9" s="1"/>
  <c r="B8"/>
  <c r="B126" l="1"/>
  <c r="B125"/>
  <c r="B20" l="1"/>
  <c r="B124"/>
  <c r="B127" s="1"/>
  <c r="B128" s="1"/>
</calcChain>
</file>

<file path=xl/sharedStrings.xml><?xml version="1.0" encoding="utf-8"?>
<sst xmlns="http://schemas.openxmlformats.org/spreadsheetml/2006/main" count="236" uniqueCount="140">
  <si>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</si>
  <si>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</si>
  <si>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</si>
  <si>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</si>
  <si>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</si>
  <si>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</si>
  <si>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</si>
  <si>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</si>
  <si>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</si>
  <si>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</si>
  <si>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</si>
  <si>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</si>
  <si>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</si>
  <si>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</si>
  <si>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</si>
  <si>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</si>
  <si>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</si>
  <si>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</si>
  <si>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</si>
  <si>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</si>
  <si>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</si>
  <si>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</si>
  <si>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</si>
  <si>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</si>
  <si>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</si>
  <si>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</si>
  <si>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</si>
  <si>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</si>
  <si>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</si>
  <si>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Адрес: ул. Петровско-Заводская, д. 48</t>
  </si>
  <si>
    <t>ЧОО "Тантал-1"</t>
  </si>
  <si>
    <t>ООО "Форэс"</t>
  </si>
  <si>
    <t>ООО "Титан"</t>
  </si>
  <si>
    <t>Выезд а/машины по заявке</t>
  </si>
  <si>
    <t>выезд</t>
  </si>
  <si>
    <t>Очистка канализационной сети</t>
  </si>
  <si>
    <t>Доходы по дому:</t>
  </si>
  <si>
    <t>Замена электрической лампы накаливания</t>
  </si>
  <si>
    <t>шт.</t>
  </si>
  <si>
    <t>Осмотр подвала</t>
  </si>
  <si>
    <t>Осмотр сантех. оборудования</t>
  </si>
  <si>
    <t>Есаулова</t>
  </si>
  <si>
    <t>Подкладова О.О.</t>
  </si>
  <si>
    <t>Дегтев И.О.</t>
  </si>
  <si>
    <t>руб.</t>
  </si>
  <si>
    <t>Закрытие задвижек,отк-е сбросников перед опр-кой,от-е задвиж после опр</t>
  </si>
  <si>
    <t>дом</t>
  </si>
  <si>
    <t>Замена муфты</t>
  </si>
  <si>
    <t>Замена электропатрона с материалами при открытой арматуре</t>
  </si>
  <si>
    <t>Ремонт тамбурной двери</t>
  </si>
  <si>
    <t>Ремонт труб КНС</t>
  </si>
  <si>
    <t>Бугаенко А.М. (П-Заводская, 48, пом. 116)</t>
  </si>
  <si>
    <t>Восстановление наружного водостока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</si>
  <si>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</si>
  <si>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</si>
  <si>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Закрытие/открытие стояков водоснабжения с использованием  а/м газель</t>
  </si>
  <si>
    <t>Замена автомата</t>
  </si>
  <si>
    <t>Замена калача водоподогревателя</t>
  </si>
  <si>
    <t>Замена катушки выхода ГВС на водоподогревателе</t>
  </si>
  <si>
    <t>Замена стояка ХВС</t>
  </si>
  <si>
    <t>Замена части стояка ГВС, ХВС</t>
  </si>
  <si>
    <t>метр</t>
  </si>
  <si>
    <t>Замена электровыключателей</t>
  </si>
  <si>
    <t>Замена электропатрона с материалом</t>
  </si>
  <si>
    <t>Изготовление и установка крышки от тех. люка</t>
  </si>
  <si>
    <t>Изготовление и установка сничек на металлическую дверь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</si>
  <si>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</si>
  <si>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</si>
  <si>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Осмотр электропроводки</t>
  </si>
  <si>
    <t>Остекление окна в подъезде</t>
  </si>
  <si>
    <t>Отогрев стояков с использованием а/м газель</t>
  </si>
  <si>
    <t>Отпуск цветочной рассады без тары</t>
  </si>
  <si>
    <t>Очистка кровли домов от снега и сосулек</t>
  </si>
  <si>
    <t>Поверка теплового ОДПУ, 2021 г.</t>
  </si>
  <si>
    <t>Посадка саженца акации</t>
  </si>
  <si>
    <t>Посадка саженца облепихи</t>
  </si>
  <si>
    <t>Посадка саженца сосны</t>
  </si>
  <si>
    <t>Посадка саженца яблони</t>
  </si>
  <si>
    <t>Посыпка двора песком</t>
  </si>
  <si>
    <t>Приваривание сничек</t>
  </si>
  <si>
    <t>Прокладка электрокабеля АВВГ 2*2,5 мм2</t>
  </si>
  <si>
    <t>Промывка канализационного выпуска</t>
  </si>
  <si>
    <t>подъезд</t>
  </si>
  <si>
    <t>Протяжка контактов на электроприборах</t>
  </si>
  <si>
    <t>Прочистка вентиляции</t>
  </si>
  <si>
    <t>Разборная промывка водоподогревателей 2021 г. (под.орг)</t>
  </si>
  <si>
    <t>Ремонт двери</t>
  </si>
  <si>
    <t>Ремонт доводчика</t>
  </si>
  <si>
    <t>Ремонт конька</t>
  </si>
  <si>
    <t>Ремонт крыльца</t>
  </si>
  <si>
    <t>Ремонт труб ГВС</t>
  </si>
  <si>
    <t>Ремонт электросчетчика</t>
  </si>
  <si>
    <t>Сброс воздуха со стояков отопления с использованием а/м газель</t>
  </si>
  <si>
    <t>Смена вентиля д.25 мм</t>
  </si>
  <si>
    <t>Смена вентиля до 20 мм</t>
  </si>
  <si>
    <t>Смена врезки/сборки (с применением сварочных работ) общая</t>
  </si>
  <si>
    <t>Смена радиатора (без стоимости)</t>
  </si>
  <si>
    <t>Содержание ДРС 1,2 кв. 2021 г. коэф.0,8;0,85;0,9;1</t>
  </si>
  <si>
    <t>Содержание ДРС 3,4 кв. 2021 г. коэф.0,8;0,85;0,9;1</t>
  </si>
  <si>
    <t>Техническое обслуживание приборов учета тепловой энергии, 2021 г.</t>
  </si>
  <si>
    <t>раз</t>
  </si>
  <si>
    <t>Уборка МОП 1,2 кв. 2021 г. К=0,8</t>
  </si>
  <si>
    <t>Уборка МОП 3,4 кв. 2021 г. К=0,8</t>
  </si>
  <si>
    <t>Уборка придомовой территории 1,2 кв. 2021 г. К=0,6;0,8</t>
  </si>
  <si>
    <t>Уборка придомовой территории 3,4 кв. 2021 г. К=0,6;0,8</t>
  </si>
  <si>
    <t>Удлинение водосточной трубы</t>
  </si>
  <si>
    <t>Управление жилым фондом 1,2 кв. 2021г. К=0,6;0,8;0,85;0,9;1</t>
  </si>
  <si>
    <t>Управление жилым фондом 3,4 кв. 2021г. К=0,6;0,8;0,85;0,9;1</t>
  </si>
  <si>
    <t>Установка новогодних елок с изготовлением деревянной крестовины</t>
  </si>
  <si>
    <t>Утепление вентпродухов изовером и монтажной пеной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</si>
  <si>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</si>
  <si>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</si>
  <si>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Частичная замена стояка ГВС</t>
  </si>
  <si>
    <t>Чистка фильтра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</si>
  <si>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</si>
  <si>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</si>
  <si>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замена электрической лампы накаливания</t>
  </si>
  <si>
    <t>замер температуры воздуха в кв.</t>
  </si>
  <si>
    <t>помещ</t>
  </si>
  <si>
    <t>исполнение заявок не связанных с ремонтом</t>
  </si>
  <si>
    <t>навеска замка (крабовый)</t>
  </si>
  <si>
    <t>очистка труб канализации и вентеляции от куржака в зим. период</t>
  </si>
  <si>
    <t>регулировка теплоносителя</t>
  </si>
  <si>
    <t>ремонт доводчика</t>
  </si>
  <si>
    <t>ремонт металлических почтовых ящиков</t>
  </si>
  <si>
    <t>секций</t>
  </si>
  <si>
    <t>ремонт подвальной метал. двери с установкой замка</t>
  </si>
  <si>
    <t>установка светильника с датчиком на движение</t>
  </si>
  <si>
    <t>частичная замена стояка ХВС</t>
  </si>
  <si>
    <t>Начальное сальдо на 01.01.2021 г.</t>
  </si>
  <si>
    <t>период: 01.01.2021-31.12.2021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</si>
  <si>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</si>
  <si>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</si>
  <si>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</si>
  <si>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</si>
  <si>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Всего расходов по дому за 2021 г.</t>
  </si>
  <si>
    <t>Всего расходов по дому с НДС за 2021 г.</t>
  </si>
  <si>
    <t>Конечное сальдо по дому на 31.12.2021 г.</t>
  </si>
  <si>
    <t>Ермаченков В. Л. (Петровско-Заводская д.48, пом. 2 и 4)</t>
  </si>
  <si>
    <t>Сафарова Егана М. К. (П-Заводская, 48)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</si>
</sst>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-;\-* #,##0.00_-;_-* &quot;-&quot;??_-;_-@_-"/>
  </numFmts>
  <fonts count="15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64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>
      <alignment horizontal="left" vertical="center"/>
    </xf>
    <xf numFmtId="164" fontId="8" fillId="0" borderId="0" xfId="3" applyFont="1" applyFill="1" applyAlignment="1">
      <alignment horizontal="center" vertical="center"/>
    </xf>
    <xf numFmtId="164" fontId="4" fillId="0" borderId="2" xfId="3" applyFont="1" applyFill="1" applyBorder="1" applyAlignment="1">
      <alignment vertical="center"/>
    </xf>
    <xf numFmtId="164" fontId="4" fillId="0" borderId="2" xfId="3" applyFont="1" applyFill="1" applyBorder="1" applyAlignment="1"/>
    <xf numFmtId="164" fontId="6" fillId="0" borderId="2" xfId="3" applyFont="1" applyFill="1" applyBorder="1" applyAlignment="1">
      <alignment vertical="center"/>
    </xf>
    <xf numFmtId="164" fontId="2" fillId="0" borderId="0" xfId="3" applyFont="1" applyFill="1" applyAlignment="1">
      <alignment vertical="center"/>
    </xf>
    <xf numFmtId="0" fontId="10" fillId="0" borderId="2" xfId="1" applyFont="1" applyFill="1" applyBorder="1" applyAlignment="1">
      <alignment horizontal="left" vertical="center"/>
    </xf>
    <xf numFmtId="164" fontId="10" fillId="0" borderId="2" xfId="3" applyFont="1" applyFill="1" applyBorder="1" applyAlignment="1">
      <alignment vertical="center" wrapText="1"/>
    </xf>
    <xf numFmtId="0" fontId="11" fillId="0" borderId="2" xfId="2" applyFont="1" applyFill="1" applyBorder="1" applyAlignment="1" applyProtection="1">
      <alignment horizontal="center" vertical="center"/>
    </xf>
    <xf numFmtId="164" fontId="10" fillId="0" borderId="2" xfId="3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164" fontId="12" fillId="0" borderId="2" xfId="3" applyFont="1" applyFill="1" applyBorder="1" applyAlignment="1">
      <alignment horizontal="center" vertical="center"/>
    </xf>
    <xf numFmtId="164" fontId="10" fillId="0" borderId="2" xfId="3" applyFont="1" applyFill="1" applyBorder="1" applyAlignment="1">
      <alignment vertical="center"/>
    </xf>
    <xf numFmtId="164" fontId="12" fillId="0" borderId="2" xfId="3" applyFont="1" applyFill="1" applyBorder="1" applyAlignment="1">
      <alignment vertical="center" wrapText="1"/>
    </xf>
    <xf numFmtId="0" fontId="12" fillId="0" borderId="2" xfId="1" applyFont="1" applyFill="1" applyBorder="1" applyAlignment="1">
      <alignment horizontal="left" vertical="center"/>
    </xf>
    <xf numFmtId="0" fontId="0" fillId="0" borderId="0" xfId="0"/>
    <xf numFmtId="49" fontId="0" fillId="0" borderId="4" xfId="0" applyNumberFormat="1" applyFill="1" applyBorder="1"/>
    <xf numFmtId="165" fontId="0" fillId="0" borderId="4" xfId="0" applyNumberFormat="1" applyFill="1" applyBorder="1"/>
    <xf numFmtId="164" fontId="13" fillId="3" borderId="8" xfId="0" applyNumberFormat="1" applyFont="1" applyFill="1" applyBorder="1" applyAlignment="1" applyProtection="1">
      <alignment horizontal="center" vertical="center" wrapText="1"/>
    </xf>
    <xf numFmtId="0" fontId="12" fillId="0" borderId="2" xfId="2" applyFont="1" applyFill="1" applyBorder="1" applyAlignment="1" applyProtection="1">
      <alignment horizontal="center" vertical="center"/>
    </xf>
    <xf numFmtId="164" fontId="12" fillId="4" borderId="2" xfId="3" applyFont="1" applyFill="1" applyBorder="1" applyAlignment="1">
      <alignment vertical="center" wrapText="1"/>
    </xf>
    <xf numFmtId="4" fontId="14" fillId="4" borderId="9" xfId="0" applyNumberFormat="1" applyFont="1" applyFill="1" applyBorder="1" applyAlignment="1">
      <alignment horizontal="right" vertical="top" wrapText="1"/>
    </xf>
    <xf numFmtId="0" fontId="10" fillId="0" borderId="5" xfId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64" fontId="8" fillId="0" borderId="3" xfId="3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tabSelected="1" topLeftCell="A112" workbookViewId="0">
      <selection activeCell="A139" sqref="A139"/>
    </sheetView>
  </sheetViews>
  <sheetFormatPr defaultRowHeight="15" outlineLevelRow="1"/>
  <cols>
    <col min="1" max="1" width="64.7109375" style="14" customWidth="1"/>
    <col min="2" max="2" width="20.42578125" style="22" customWidth="1"/>
    <col min="3" max="3" width="12.140625" style="3" customWidth="1"/>
    <col min="4" max="4" width="26.28515625" style="2" customWidth="1"/>
    <col min="5" max="5" width="0" style="1" hidden="1" customWidth="1"/>
    <col min="6" max="6" width="24.42578125" style="1" customWidth="1"/>
    <col min="7" max="16384" width="9.140625" style="1"/>
  </cols>
  <sheetData>
    <row r="1" spans="1:4" s="16" customFormat="1" ht="66.75" customHeight="1">
      <c r="A1" s="40" t="s">
        <v>8</v>
      </c>
      <c r="B1" s="40"/>
      <c r="C1" s="40"/>
      <c r="D1" s="40"/>
    </row>
    <row r="2" spans="1:4" s="16" customFormat="1" ht="15.75">
      <c r="A2" s="17" t="s">
        <v>29</v>
      </c>
      <c r="B2" s="42" t="s">
        <v>130</v>
      </c>
      <c r="C2" s="42"/>
      <c r="D2" s="18"/>
    </row>
    <row r="3" spans="1:4" ht="57">
      <c r="A3" s="23" t="s">
        <v>2</v>
      </c>
      <c r="B3" s="24" t="s">
        <v>28</v>
      </c>
      <c r="C3" s="25" t="s">
        <v>0</v>
      </c>
      <c r="D3" s="26" t="s">
        <v>1</v>
      </c>
    </row>
    <row r="4" spans="1:4">
      <c r="A4" s="39" t="s">
        <v>129</v>
      </c>
      <c r="B4" s="24">
        <v>2537173.9680000013</v>
      </c>
      <c r="C4" s="25"/>
      <c r="D4" s="26"/>
    </row>
    <row r="5" spans="1:4">
      <c r="A5" s="43" t="s">
        <v>36</v>
      </c>
      <c r="B5" s="44"/>
      <c r="C5" s="44"/>
      <c r="D5" s="45"/>
    </row>
    <row r="6" spans="1:4">
      <c r="A6" s="23" t="s">
        <v>131</v>
      </c>
      <c r="B6" s="35">
        <v>2145138.2999999998</v>
      </c>
      <c r="C6" s="36" t="s">
        <v>44</v>
      </c>
      <c r="D6" s="26"/>
    </row>
    <row r="7" spans="1:4">
      <c r="A7" s="23" t="s">
        <v>132</v>
      </c>
      <c r="B7" s="35">
        <v>2185421.04</v>
      </c>
      <c r="C7" s="36" t="s">
        <v>44</v>
      </c>
      <c r="D7" s="26"/>
    </row>
    <row r="8" spans="1:4">
      <c r="A8" s="23" t="s">
        <v>133</v>
      </c>
      <c r="B8" s="24">
        <f>B7-B6</f>
        <v>40282.740000000224</v>
      </c>
      <c r="C8" s="36" t="s">
        <v>44</v>
      </c>
      <c r="D8" s="26"/>
    </row>
    <row r="9" spans="1:4">
      <c r="A9" s="23" t="s">
        <v>9</v>
      </c>
      <c r="B9" s="24">
        <f>SUM(B10:B19)</f>
        <v>528259.75</v>
      </c>
      <c r="C9" s="36" t="s">
        <v>44</v>
      </c>
      <c r="D9" s="26"/>
    </row>
    <row r="10" spans="1:4">
      <c r="A10" s="31" t="s">
        <v>30</v>
      </c>
      <c r="B10" s="37">
        <v>31451.7</v>
      </c>
      <c r="C10" s="36" t="s">
        <v>44</v>
      </c>
      <c r="D10" s="28"/>
    </row>
    <row r="11" spans="1:4">
      <c r="A11" s="31" t="s">
        <v>31</v>
      </c>
      <c r="B11" s="37">
        <v>5702.84</v>
      </c>
      <c r="C11" s="36" t="s">
        <v>44</v>
      </c>
      <c r="D11" s="28"/>
    </row>
    <row r="12" spans="1:4">
      <c r="A12" s="31" t="s">
        <v>32</v>
      </c>
      <c r="B12" s="37">
        <v>230353.18</v>
      </c>
      <c r="C12" s="36" t="s">
        <v>44</v>
      </c>
      <c r="D12" s="28"/>
    </row>
    <row r="13" spans="1:4">
      <c r="A13" s="31" t="s">
        <v>41</v>
      </c>
      <c r="B13" s="38">
        <v>17108.52</v>
      </c>
      <c r="C13" s="36" t="s">
        <v>44</v>
      </c>
      <c r="D13" s="28"/>
    </row>
    <row r="14" spans="1:4">
      <c r="A14" s="31" t="s">
        <v>42</v>
      </c>
      <c r="B14" s="37"/>
      <c r="C14" s="36" t="s">
        <v>44</v>
      </c>
      <c r="D14" s="28"/>
    </row>
    <row r="15" spans="1:4">
      <c r="A15" s="31" t="s">
        <v>43</v>
      </c>
      <c r="B15" s="37">
        <v>115900.94</v>
      </c>
      <c r="C15" s="36" t="s">
        <v>44</v>
      </c>
      <c r="D15" s="28"/>
    </row>
    <row r="16" spans="1:4">
      <c r="A16" s="31" t="s">
        <v>51</v>
      </c>
      <c r="B16" s="37">
        <v>31298.82</v>
      </c>
      <c r="C16" s="36" t="s">
        <v>44</v>
      </c>
      <c r="D16" s="28"/>
    </row>
    <row r="17" spans="1:4">
      <c r="A17" s="31" t="s">
        <v>138</v>
      </c>
      <c r="B17" s="37">
        <v>36590.21</v>
      </c>
      <c r="C17" s="36" t="s">
        <v>44</v>
      </c>
      <c r="D17" s="28"/>
    </row>
    <row r="18" spans="1:4">
      <c r="A18" s="31" t="s">
        <v>139</v>
      </c>
      <c r="B18" s="37">
        <v>25994.34</v>
      </c>
      <c r="C18" s="36" t="s">
        <v>44</v>
      </c>
      <c r="D18" s="28"/>
    </row>
    <row r="19" spans="1:4">
      <c r="A19" s="31" t="s">
        <v>10</v>
      </c>
      <c r="B19" s="30">
        <f>1321.6*12+1500*12</f>
        <v>33859.199999999997</v>
      </c>
      <c r="C19" s="36" t="s">
        <v>44</v>
      </c>
      <c r="D19" s="28"/>
    </row>
    <row r="20" spans="1:4">
      <c r="A20" s="27" t="s">
        <v>134</v>
      </c>
      <c r="B20" s="29">
        <f>B6+B9-B19</f>
        <v>2639538.8499999996</v>
      </c>
      <c r="C20" s="36" t="s">
        <v>44</v>
      </c>
      <c r="D20" s="28"/>
    </row>
    <row r="21" spans="1:4">
      <c r="A21" s="41" t="s">
        <v>11</v>
      </c>
      <c r="B21" s="41"/>
      <c r="C21" s="41"/>
      <c r="D21" s="41"/>
    </row>
    <row r="22" spans="1:4" ht="15.75" thickBot="1">
      <c r="A22" s="7" t="s">
        <v>12</v>
      </c>
      <c r="B22" s="19">
        <f>B23+B24</f>
        <v>370792.26</v>
      </c>
      <c r="C22" s="6"/>
      <c r="D22" s="5"/>
    </row>
    <row r="23" spans="1:4" s="32" customFormat="1" ht="15.75" thickBot="1">
      <c r="A23" s="33" t="s">
        <v>106</v>
      </c>
      <c r="B23" s="34">
        <v>179936.88</v>
      </c>
      <c r="C23" s="33" t="s">
        <v>4</v>
      </c>
      <c r="D23" s="34">
        <v>43674</v>
      </c>
    </row>
    <row r="24" spans="1:4" s="32" customFormat="1" ht="15.75" thickBot="1">
      <c r="A24" s="33" t="s">
        <v>107</v>
      </c>
      <c r="B24" s="34">
        <v>190855.38</v>
      </c>
      <c r="C24" s="33" t="s">
        <v>4</v>
      </c>
      <c r="D24" s="34">
        <v>43674</v>
      </c>
    </row>
    <row r="25" spans="1:4" ht="29.25" thickBot="1">
      <c r="A25" s="7" t="s">
        <v>13</v>
      </c>
      <c r="B25" s="19">
        <f>B27+B26</f>
        <v>171420.42</v>
      </c>
      <c r="C25" s="6"/>
      <c r="D25" s="5"/>
    </row>
    <row r="26" spans="1:4" s="32" customFormat="1" ht="15.75" thickBot="1">
      <c r="A26" s="33" t="s">
        <v>101</v>
      </c>
      <c r="B26" s="34">
        <v>82980.600000000006</v>
      </c>
      <c r="C26" s="33" t="s">
        <v>4</v>
      </c>
      <c r="D26" s="34">
        <v>43674</v>
      </c>
    </row>
    <row r="27" spans="1:4" s="32" customFormat="1" ht="15.75" thickBot="1">
      <c r="A27" s="33" t="s">
        <v>102</v>
      </c>
      <c r="B27" s="34">
        <v>88439.82</v>
      </c>
      <c r="C27" s="33" t="s">
        <v>4</v>
      </c>
      <c r="D27" s="34">
        <v>43674</v>
      </c>
    </row>
    <row r="28" spans="1:4" ht="15.75" thickBot="1">
      <c r="A28" s="7" t="s">
        <v>14</v>
      </c>
      <c r="B28" s="19">
        <f>B29</f>
        <v>0</v>
      </c>
      <c r="C28" s="8"/>
      <c r="D28" s="9"/>
    </row>
    <row r="29" spans="1:4" s="32" customFormat="1" ht="15.75" thickBot="1">
      <c r="A29" s="33"/>
      <c r="B29" s="34"/>
      <c r="C29" s="33"/>
      <c r="D29" s="34"/>
    </row>
    <row r="30" spans="1:4" ht="43.5" thickBot="1">
      <c r="A30" s="7" t="s">
        <v>15</v>
      </c>
      <c r="B30" s="19">
        <f>SUM(B31:B36)</f>
        <v>51098.58</v>
      </c>
      <c r="C30" s="6"/>
      <c r="D30" s="5"/>
    </row>
    <row r="31" spans="1:4" s="32" customFormat="1" ht="15.75" thickBot="1">
      <c r="A31" s="33" t="s">
        <v>53</v>
      </c>
      <c r="B31" s="34">
        <v>4367.3999999999996</v>
      </c>
      <c r="C31" s="33" t="s">
        <v>4</v>
      </c>
      <c r="D31" s="34">
        <v>43674</v>
      </c>
    </row>
    <row r="32" spans="1:4" s="32" customFormat="1" ht="15.75" thickBot="1">
      <c r="A32" s="33" t="s">
        <v>54</v>
      </c>
      <c r="B32" s="34">
        <v>4367.3999999999996</v>
      </c>
      <c r="C32" s="33" t="s">
        <v>4</v>
      </c>
      <c r="D32" s="34">
        <v>43674</v>
      </c>
    </row>
    <row r="33" spans="1:4" s="32" customFormat="1" ht="15.75" thickBot="1">
      <c r="A33" s="33" t="s">
        <v>110</v>
      </c>
      <c r="B33" s="34">
        <v>3930.66</v>
      </c>
      <c r="C33" s="33" t="s">
        <v>4</v>
      </c>
      <c r="D33" s="34">
        <v>43674</v>
      </c>
    </row>
    <row r="34" spans="1:4" s="32" customFormat="1" ht="15.75" thickBot="1">
      <c r="A34" s="33" t="s">
        <v>111</v>
      </c>
      <c r="B34" s="34">
        <v>3930.66</v>
      </c>
      <c r="C34" s="33" t="s">
        <v>4</v>
      </c>
      <c r="D34" s="34">
        <v>43674</v>
      </c>
    </row>
    <row r="35" spans="1:4" s="32" customFormat="1" ht="15.75" thickBot="1">
      <c r="A35" s="33" t="s">
        <v>114</v>
      </c>
      <c r="B35" s="34">
        <v>16596.12</v>
      </c>
      <c r="C35" s="33" t="s">
        <v>4</v>
      </c>
      <c r="D35" s="34">
        <v>43674</v>
      </c>
    </row>
    <row r="36" spans="1:4" s="32" customFormat="1" ht="15.75" thickBot="1">
      <c r="A36" s="33" t="s">
        <v>115</v>
      </c>
      <c r="B36" s="34">
        <v>17906.34</v>
      </c>
      <c r="C36" s="33" t="s">
        <v>4</v>
      </c>
      <c r="D36" s="34">
        <v>43674</v>
      </c>
    </row>
    <row r="37" spans="1:4" ht="43.5" outlineLevel="1" thickBot="1">
      <c r="A37" s="7" t="s">
        <v>16</v>
      </c>
      <c r="B37" s="20">
        <f>SUM(B38:B64)</f>
        <v>83660</v>
      </c>
      <c r="C37" s="15"/>
      <c r="D37" s="15"/>
    </row>
    <row r="38" spans="1:4" s="32" customFormat="1" ht="15.75" thickBot="1">
      <c r="A38" s="33" t="s">
        <v>37</v>
      </c>
      <c r="B38" s="34">
        <v>736.2</v>
      </c>
      <c r="C38" s="33" t="s">
        <v>38</v>
      </c>
      <c r="D38" s="34">
        <v>5</v>
      </c>
    </row>
    <row r="39" spans="1:4" s="32" customFormat="1" ht="15.75" thickBot="1">
      <c r="A39" s="33" t="s">
        <v>62</v>
      </c>
      <c r="B39" s="34">
        <v>815.68</v>
      </c>
      <c r="C39" s="33" t="s">
        <v>38</v>
      </c>
      <c r="D39" s="34">
        <v>2</v>
      </c>
    </row>
    <row r="40" spans="1:4" s="32" customFormat="1" ht="15.75" thickBot="1">
      <c r="A40" s="33" t="s">
        <v>48</v>
      </c>
      <c r="B40" s="34">
        <v>230.61</v>
      </c>
      <c r="C40" s="33" t="s">
        <v>38</v>
      </c>
      <c r="D40" s="34">
        <v>1</v>
      </c>
    </row>
    <row r="41" spans="1:4" s="32" customFormat="1" ht="15.75" thickBot="1">
      <c r="A41" s="33" t="s">
        <v>63</v>
      </c>
      <c r="B41" s="34">
        <v>979.8</v>
      </c>
      <c r="C41" s="33" t="s">
        <v>38</v>
      </c>
      <c r="D41" s="34">
        <v>2</v>
      </c>
    </row>
    <row r="42" spans="1:4" s="32" customFormat="1" ht="15.75" thickBot="1">
      <c r="A42" s="33" t="s">
        <v>64</v>
      </c>
      <c r="B42" s="34">
        <v>994.52</v>
      </c>
      <c r="C42" s="33" t="s">
        <v>38</v>
      </c>
      <c r="D42" s="34">
        <v>1</v>
      </c>
    </row>
    <row r="43" spans="1:4" s="32" customFormat="1" ht="15.75" thickBot="1">
      <c r="A43" s="33" t="s">
        <v>65</v>
      </c>
      <c r="B43" s="34">
        <v>582.9</v>
      </c>
      <c r="C43" s="33" t="s">
        <v>38</v>
      </c>
      <c r="D43" s="34">
        <v>1</v>
      </c>
    </row>
    <row r="44" spans="1:4" s="32" customFormat="1" ht="15.75" thickBot="1">
      <c r="A44" s="33" t="s">
        <v>68</v>
      </c>
      <c r="B44" s="34">
        <v>835.52</v>
      </c>
      <c r="C44" s="33" t="s">
        <v>46</v>
      </c>
      <c r="D44" s="34">
        <v>2</v>
      </c>
    </row>
    <row r="45" spans="1:4" s="32" customFormat="1" ht="15.75" thickBot="1">
      <c r="A45" s="33" t="s">
        <v>69</v>
      </c>
      <c r="B45" s="34">
        <v>3825.13</v>
      </c>
      <c r="C45" s="33" t="s">
        <v>38</v>
      </c>
      <c r="D45" s="34">
        <v>1.8</v>
      </c>
    </row>
    <row r="46" spans="1:4" s="32" customFormat="1" ht="15.75" thickBot="1">
      <c r="A46" s="33" t="s">
        <v>86</v>
      </c>
      <c r="B46" s="34">
        <v>6856.17</v>
      </c>
      <c r="C46" s="33" t="s">
        <v>38</v>
      </c>
      <c r="D46" s="34">
        <v>4</v>
      </c>
    </row>
    <row r="47" spans="1:4" s="32" customFormat="1" ht="15.75" thickBot="1">
      <c r="A47" s="33" t="s">
        <v>87</v>
      </c>
      <c r="B47" s="34">
        <v>674.52</v>
      </c>
      <c r="C47" s="33" t="s">
        <v>38</v>
      </c>
      <c r="D47" s="34">
        <v>1</v>
      </c>
    </row>
    <row r="48" spans="1:4" s="32" customFormat="1" ht="15.75" thickBot="1">
      <c r="A48" s="33" t="s">
        <v>88</v>
      </c>
      <c r="B48" s="34">
        <v>189.21</v>
      </c>
      <c r="C48" s="33" t="s">
        <v>5</v>
      </c>
      <c r="D48" s="34">
        <v>3</v>
      </c>
    </row>
    <row r="49" spans="1:4" s="32" customFormat="1" ht="15.75" thickBot="1">
      <c r="A49" s="33" t="s">
        <v>89</v>
      </c>
      <c r="B49" s="34">
        <v>4348.47</v>
      </c>
      <c r="C49" s="33" t="s">
        <v>82</v>
      </c>
      <c r="D49" s="34">
        <v>1</v>
      </c>
    </row>
    <row r="50" spans="1:4" s="32" customFormat="1" ht="15.75" thickBot="1">
      <c r="A50" s="33" t="s">
        <v>49</v>
      </c>
      <c r="B50" s="34">
        <v>9642.9599999999991</v>
      </c>
      <c r="C50" s="33" t="s">
        <v>38</v>
      </c>
      <c r="D50" s="34">
        <v>2</v>
      </c>
    </row>
    <row r="51" spans="1:4" s="32" customFormat="1" ht="15.75" thickBot="1">
      <c r="A51" s="33" t="s">
        <v>79</v>
      </c>
      <c r="B51" s="34">
        <v>779.2</v>
      </c>
      <c r="C51" s="33" t="s">
        <v>38</v>
      </c>
      <c r="D51" s="34">
        <v>2</v>
      </c>
    </row>
    <row r="52" spans="1:4" s="32" customFormat="1" ht="15.75" thickBot="1">
      <c r="A52" s="33" t="s">
        <v>80</v>
      </c>
      <c r="B52" s="34">
        <v>15924.95</v>
      </c>
      <c r="C52" s="33" t="s">
        <v>5</v>
      </c>
      <c r="D52" s="34">
        <v>73</v>
      </c>
    </row>
    <row r="53" spans="1:4" s="32" customFormat="1" ht="15.75" thickBot="1">
      <c r="A53" s="33" t="s">
        <v>72</v>
      </c>
      <c r="B53" s="34">
        <v>5724</v>
      </c>
      <c r="C53" s="33" t="s">
        <v>4</v>
      </c>
      <c r="D53" s="34">
        <v>120</v>
      </c>
    </row>
    <row r="54" spans="1:4" s="32" customFormat="1" ht="15.75" thickBot="1">
      <c r="A54" s="33" t="s">
        <v>83</v>
      </c>
      <c r="B54" s="34">
        <v>464.72</v>
      </c>
      <c r="C54" s="33" t="s">
        <v>38</v>
      </c>
      <c r="D54" s="34">
        <v>2</v>
      </c>
    </row>
    <row r="55" spans="1:4" s="32" customFormat="1" ht="15.75" thickBot="1">
      <c r="A55" s="33" t="s">
        <v>116</v>
      </c>
      <c r="B55" s="34">
        <v>4858.92</v>
      </c>
      <c r="C55" s="33" t="s">
        <v>38</v>
      </c>
      <c r="D55" s="34">
        <v>33</v>
      </c>
    </row>
    <row r="56" spans="1:4" s="32" customFormat="1" ht="15.75" thickBot="1">
      <c r="A56" s="33" t="s">
        <v>117</v>
      </c>
      <c r="B56" s="34">
        <v>1786.89</v>
      </c>
      <c r="C56" s="33" t="s">
        <v>118</v>
      </c>
      <c r="D56" s="34">
        <v>7</v>
      </c>
    </row>
    <row r="57" spans="1:4" s="32" customFormat="1" ht="15.75" thickBot="1">
      <c r="A57" s="33" t="s">
        <v>119</v>
      </c>
      <c r="B57" s="34">
        <v>12872.41</v>
      </c>
      <c r="C57" s="33" t="s">
        <v>38</v>
      </c>
      <c r="D57" s="34">
        <v>23</v>
      </c>
    </row>
    <row r="58" spans="1:4" s="32" customFormat="1" ht="15.75" thickBot="1">
      <c r="A58" s="33" t="s">
        <v>120</v>
      </c>
      <c r="B58" s="34">
        <v>979.32</v>
      </c>
      <c r="C58" s="33" t="s">
        <v>38</v>
      </c>
      <c r="D58" s="34">
        <v>2</v>
      </c>
    </row>
    <row r="59" spans="1:4" s="32" customFormat="1" ht="15.75" thickBot="1">
      <c r="A59" s="33" t="s">
        <v>123</v>
      </c>
      <c r="B59" s="34">
        <v>1349.04</v>
      </c>
      <c r="C59" s="33" t="s">
        <v>38</v>
      </c>
      <c r="D59" s="34">
        <v>2</v>
      </c>
    </row>
    <row r="60" spans="1:4" s="32" customFormat="1" ht="15.75" thickBot="1">
      <c r="A60" s="33" t="s">
        <v>124</v>
      </c>
      <c r="B60" s="34">
        <v>414.39</v>
      </c>
      <c r="C60" s="33" t="s">
        <v>125</v>
      </c>
      <c r="D60" s="34">
        <v>1</v>
      </c>
    </row>
    <row r="61" spans="1:4" s="32" customFormat="1" ht="15.75" thickBot="1">
      <c r="A61" s="33" t="s">
        <v>126</v>
      </c>
      <c r="B61" s="34">
        <v>4594.12</v>
      </c>
      <c r="C61" s="33" t="s">
        <v>38</v>
      </c>
      <c r="D61" s="34">
        <v>1</v>
      </c>
    </row>
    <row r="62" spans="1:4" s="32" customFormat="1" ht="15.75" thickBot="1">
      <c r="A62" s="33" t="s">
        <v>127</v>
      </c>
      <c r="B62" s="34">
        <v>2217.8000000000002</v>
      </c>
      <c r="C62" s="33" t="s">
        <v>38</v>
      </c>
      <c r="D62" s="34">
        <v>2</v>
      </c>
    </row>
    <row r="63" spans="1:4" s="32" customFormat="1" ht="15.75" thickBot="1">
      <c r="A63" s="33" t="s">
        <v>56</v>
      </c>
      <c r="B63" s="34">
        <v>497.8</v>
      </c>
      <c r="C63" s="33" t="s">
        <v>38</v>
      </c>
      <c r="D63" s="34">
        <v>2</v>
      </c>
    </row>
    <row r="64" spans="1:4" s="32" customFormat="1" ht="15.75" thickBot="1">
      <c r="A64" s="33" t="s">
        <v>91</v>
      </c>
      <c r="B64" s="34">
        <v>484.75</v>
      </c>
      <c r="C64" s="33" t="s">
        <v>38</v>
      </c>
      <c r="D64" s="34">
        <v>1</v>
      </c>
    </row>
    <row r="65" spans="1:5" ht="43.5" thickBot="1">
      <c r="A65" s="7" t="s">
        <v>17</v>
      </c>
      <c r="B65" s="19">
        <f>SUM(B66:B99)</f>
        <v>240010.56</v>
      </c>
      <c r="C65" s="6"/>
      <c r="D65" s="5"/>
      <c r="E65" s="10" t="s">
        <v>3</v>
      </c>
    </row>
    <row r="66" spans="1:5" s="32" customFormat="1" ht="15.75" thickBot="1">
      <c r="A66" s="33" t="s">
        <v>52</v>
      </c>
      <c r="B66" s="34">
        <v>13704.32</v>
      </c>
      <c r="C66" s="33" t="s">
        <v>38</v>
      </c>
      <c r="D66" s="34">
        <v>2</v>
      </c>
    </row>
    <row r="67" spans="1:5" s="32" customFormat="1" ht="15.75" thickBot="1">
      <c r="A67" s="33" t="s">
        <v>33</v>
      </c>
      <c r="B67" s="34">
        <v>2835.75</v>
      </c>
      <c r="C67" s="33" t="s">
        <v>34</v>
      </c>
      <c r="D67" s="34">
        <v>5</v>
      </c>
    </row>
    <row r="68" spans="1:5" s="32" customFormat="1" ht="15.75" thickBot="1">
      <c r="A68" s="33" t="s">
        <v>33</v>
      </c>
      <c r="B68" s="34">
        <v>13611.6</v>
      </c>
      <c r="C68" s="33" t="s">
        <v>34</v>
      </c>
      <c r="D68" s="34">
        <v>24</v>
      </c>
    </row>
    <row r="69" spans="1:5" s="32" customFormat="1" ht="15.75" thickBot="1">
      <c r="A69" s="33" t="s">
        <v>57</v>
      </c>
      <c r="B69" s="34">
        <v>9170.42</v>
      </c>
      <c r="C69" s="33" t="s">
        <v>38</v>
      </c>
      <c r="D69" s="34">
        <v>2</v>
      </c>
    </row>
    <row r="70" spans="1:5" s="32" customFormat="1" ht="15.75" thickBot="1">
      <c r="A70" s="33" t="s">
        <v>58</v>
      </c>
      <c r="B70" s="34">
        <v>6585.34</v>
      </c>
      <c r="C70" s="33" t="s">
        <v>38</v>
      </c>
      <c r="D70" s="34">
        <v>2</v>
      </c>
    </row>
    <row r="71" spans="1:5" s="32" customFormat="1" ht="15.75" thickBot="1">
      <c r="A71" s="33" t="s">
        <v>47</v>
      </c>
      <c r="B71" s="34">
        <v>483.98</v>
      </c>
      <c r="C71" s="33" t="s">
        <v>38</v>
      </c>
      <c r="D71" s="34">
        <v>1</v>
      </c>
    </row>
    <row r="72" spans="1:5" s="32" customFormat="1" ht="15.75" thickBot="1">
      <c r="A72" s="33" t="s">
        <v>59</v>
      </c>
      <c r="B72" s="34">
        <v>5077</v>
      </c>
      <c r="C72" s="33" t="s">
        <v>18</v>
      </c>
      <c r="D72" s="34">
        <v>1</v>
      </c>
    </row>
    <row r="73" spans="1:5" s="32" customFormat="1" ht="15.75" thickBot="1">
      <c r="A73" s="33" t="s">
        <v>60</v>
      </c>
      <c r="B73" s="34">
        <v>16367.35</v>
      </c>
      <c r="C73" s="33" t="s">
        <v>61</v>
      </c>
      <c r="D73" s="34">
        <v>7.5</v>
      </c>
    </row>
    <row r="74" spans="1:5" s="32" customFormat="1" ht="15.75" thickBot="1">
      <c r="A74" s="33" t="s">
        <v>35</v>
      </c>
      <c r="B74" s="34">
        <v>418.08</v>
      </c>
      <c r="C74" s="33" t="s">
        <v>5</v>
      </c>
      <c r="D74" s="34">
        <v>3</v>
      </c>
    </row>
    <row r="75" spans="1:5" s="32" customFormat="1" ht="15.75" thickBot="1">
      <c r="A75" s="33" t="s">
        <v>35</v>
      </c>
      <c r="B75" s="34">
        <v>21147.200000000001</v>
      </c>
      <c r="C75" s="33" t="s">
        <v>5</v>
      </c>
      <c r="D75" s="34">
        <v>32</v>
      </c>
    </row>
    <row r="76" spans="1:5" s="32" customFormat="1" ht="15.75" thickBot="1">
      <c r="A76" s="33" t="s">
        <v>35</v>
      </c>
      <c r="B76" s="34">
        <v>1982.55</v>
      </c>
      <c r="C76" s="33" t="s">
        <v>5</v>
      </c>
      <c r="D76" s="34">
        <v>3</v>
      </c>
    </row>
    <row r="77" spans="1:5" s="32" customFormat="1" ht="15.75" thickBot="1">
      <c r="A77" s="33" t="s">
        <v>39</v>
      </c>
      <c r="B77" s="34">
        <v>4217.3999999999996</v>
      </c>
      <c r="C77" s="33" t="s">
        <v>46</v>
      </c>
      <c r="D77" s="34">
        <v>5</v>
      </c>
    </row>
    <row r="78" spans="1:5" s="32" customFormat="1" ht="15.75" thickBot="1">
      <c r="A78" s="33" t="s">
        <v>40</v>
      </c>
      <c r="B78" s="34">
        <v>468.82</v>
      </c>
      <c r="C78" s="33" t="s">
        <v>38</v>
      </c>
      <c r="D78" s="34">
        <v>1</v>
      </c>
    </row>
    <row r="79" spans="1:5" s="32" customFormat="1" ht="15.75" thickBot="1">
      <c r="A79" s="33" t="s">
        <v>40</v>
      </c>
      <c r="B79" s="34">
        <v>937.64</v>
      </c>
      <c r="C79" s="33" t="s">
        <v>38</v>
      </c>
      <c r="D79" s="34">
        <v>2</v>
      </c>
    </row>
    <row r="80" spans="1:5" s="32" customFormat="1" ht="15.75" thickBot="1">
      <c r="A80" s="33" t="s">
        <v>92</v>
      </c>
      <c r="B80" s="34">
        <v>34725</v>
      </c>
      <c r="C80" s="33" t="s">
        <v>18</v>
      </c>
      <c r="D80" s="34">
        <v>50</v>
      </c>
    </row>
    <row r="81" spans="1:4" s="32" customFormat="1" ht="15.75" thickBot="1">
      <c r="A81" s="33" t="s">
        <v>93</v>
      </c>
      <c r="B81" s="34">
        <v>1507.86</v>
      </c>
      <c r="C81" s="33" t="s">
        <v>38</v>
      </c>
      <c r="D81" s="34">
        <v>2</v>
      </c>
    </row>
    <row r="82" spans="1:4" s="32" customFormat="1" ht="15.75" thickBot="1">
      <c r="A82" s="33" t="s">
        <v>94</v>
      </c>
      <c r="B82" s="34">
        <v>1219.98</v>
      </c>
      <c r="C82" s="33" t="s">
        <v>38</v>
      </c>
      <c r="D82" s="34">
        <v>2</v>
      </c>
    </row>
    <row r="83" spans="1:4" s="32" customFormat="1" ht="15.75" thickBot="1">
      <c r="A83" s="33" t="s">
        <v>73</v>
      </c>
      <c r="B83" s="34">
        <v>10141.450000000001</v>
      </c>
      <c r="C83" s="33" t="s">
        <v>46</v>
      </c>
      <c r="D83" s="34">
        <v>1</v>
      </c>
    </row>
    <row r="84" spans="1:4" s="32" customFormat="1" ht="15.75" thickBot="1">
      <c r="A84" s="33" t="s">
        <v>99</v>
      </c>
      <c r="B84" s="34">
        <v>16421.04</v>
      </c>
      <c r="C84" s="33" t="s">
        <v>100</v>
      </c>
      <c r="D84" s="34">
        <v>12</v>
      </c>
    </row>
    <row r="85" spans="1:4" s="32" customFormat="1" ht="15.75" thickBot="1">
      <c r="A85" s="33" t="s">
        <v>95</v>
      </c>
      <c r="B85" s="34">
        <v>2005.85</v>
      </c>
      <c r="C85" s="33" t="s">
        <v>38</v>
      </c>
      <c r="D85" s="34">
        <v>1</v>
      </c>
    </row>
    <row r="86" spans="1:4" s="32" customFormat="1" ht="15.75" thickBot="1">
      <c r="A86" s="33" t="s">
        <v>96</v>
      </c>
      <c r="B86" s="34">
        <v>3241.8</v>
      </c>
      <c r="C86" s="33" t="s">
        <v>38</v>
      </c>
      <c r="D86" s="34">
        <v>2</v>
      </c>
    </row>
    <row r="87" spans="1:4" s="32" customFormat="1" ht="15.75" thickBot="1">
      <c r="A87" s="33" t="s">
        <v>90</v>
      </c>
      <c r="B87" s="34">
        <v>810.22</v>
      </c>
      <c r="C87" s="33" t="s">
        <v>5</v>
      </c>
      <c r="D87" s="34">
        <v>1</v>
      </c>
    </row>
    <row r="88" spans="1:4" s="32" customFormat="1" ht="15.75" thickBot="1">
      <c r="A88" s="33" t="s">
        <v>50</v>
      </c>
      <c r="B88" s="34">
        <v>410.74</v>
      </c>
      <c r="C88" s="33" t="s">
        <v>38</v>
      </c>
      <c r="D88" s="34">
        <v>2</v>
      </c>
    </row>
    <row r="89" spans="1:4" s="32" customFormat="1" ht="15.75" thickBot="1">
      <c r="A89" s="33" t="s">
        <v>45</v>
      </c>
      <c r="B89" s="34">
        <v>491.52</v>
      </c>
      <c r="C89" s="33" t="s">
        <v>46</v>
      </c>
      <c r="D89" s="34">
        <v>1</v>
      </c>
    </row>
    <row r="90" spans="1:4" s="32" customFormat="1" ht="15.75" thickBot="1">
      <c r="A90" s="33" t="s">
        <v>55</v>
      </c>
      <c r="B90" s="34">
        <v>2884.35</v>
      </c>
      <c r="C90" s="33" t="s">
        <v>18</v>
      </c>
      <c r="D90" s="34">
        <v>5</v>
      </c>
    </row>
    <row r="91" spans="1:4" s="32" customFormat="1" ht="15.75" thickBot="1">
      <c r="A91" s="33" t="s">
        <v>70</v>
      </c>
      <c r="B91" s="34">
        <v>10960.53</v>
      </c>
      <c r="C91" s="33" t="s">
        <v>5</v>
      </c>
      <c r="D91" s="34">
        <v>19</v>
      </c>
    </row>
    <row r="92" spans="1:4" s="32" customFormat="1" ht="15.75" thickBot="1">
      <c r="A92" s="33" t="s">
        <v>81</v>
      </c>
      <c r="B92" s="34">
        <v>2641.12</v>
      </c>
      <c r="C92" s="33" t="s">
        <v>82</v>
      </c>
      <c r="D92" s="34">
        <v>1</v>
      </c>
    </row>
    <row r="93" spans="1:4" s="32" customFormat="1" ht="15.75" thickBot="1">
      <c r="A93" s="33" t="s">
        <v>85</v>
      </c>
      <c r="B93" s="34">
        <v>12000</v>
      </c>
      <c r="C93" s="33" t="s">
        <v>46</v>
      </c>
      <c r="D93" s="34">
        <v>2</v>
      </c>
    </row>
    <row r="94" spans="1:4" s="32" customFormat="1" ht="15.75" thickBot="1">
      <c r="A94" s="33" t="s">
        <v>112</v>
      </c>
      <c r="B94" s="34">
        <v>19288.560000000001</v>
      </c>
      <c r="C94" s="33" t="s">
        <v>5</v>
      </c>
      <c r="D94" s="34">
        <v>8</v>
      </c>
    </row>
    <row r="95" spans="1:4" s="32" customFormat="1" ht="15.75" thickBot="1">
      <c r="A95" s="33" t="s">
        <v>113</v>
      </c>
      <c r="B95" s="34">
        <v>319.55</v>
      </c>
      <c r="C95" s="33" t="s">
        <v>38</v>
      </c>
      <c r="D95" s="34">
        <v>1</v>
      </c>
    </row>
    <row r="96" spans="1:4" s="32" customFormat="1" ht="15.75" thickBot="1">
      <c r="A96" s="33" t="s">
        <v>121</v>
      </c>
      <c r="B96" s="34">
        <v>4707.25</v>
      </c>
      <c r="C96" s="33" t="s">
        <v>38</v>
      </c>
      <c r="D96" s="34">
        <v>5</v>
      </c>
    </row>
    <row r="97" spans="1:4" s="32" customFormat="1" ht="15.75" thickBot="1">
      <c r="A97" s="33" t="s">
        <v>122</v>
      </c>
      <c r="B97" s="34">
        <v>3388.64</v>
      </c>
      <c r="C97" s="33" t="s">
        <v>38</v>
      </c>
      <c r="D97" s="34">
        <v>4</v>
      </c>
    </row>
    <row r="98" spans="1:4" s="32" customFormat="1" ht="15.75" thickBot="1">
      <c r="A98" s="33" t="s">
        <v>105</v>
      </c>
      <c r="B98" s="34">
        <v>15359.22</v>
      </c>
      <c r="C98" s="33" t="s">
        <v>5</v>
      </c>
      <c r="D98" s="34">
        <v>6</v>
      </c>
    </row>
    <row r="99" spans="1:4" s="32" customFormat="1" ht="15.75" thickBot="1">
      <c r="A99" s="33" t="s">
        <v>128</v>
      </c>
      <c r="B99" s="34">
        <v>478.43</v>
      </c>
      <c r="C99" s="33" t="s">
        <v>5</v>
      </c>
      <c r="D99" s="34">
        <v>1</v>
      </c>
    </row>
    <row r="100" spans="1:4" ht="28.5">
      <c r="A100" s="7" t="s">
        <v>19</v>
      </c>
      <c r="B100" s="19">
        <v>0</v>
      </c>
      <c r="C100" s="6"/>
      <c r="D100" s="5"/>
    </row>
    <row r="101" spans="1:4" ht="28.5">
      <c r="A101" s="7" t="s">
        <v>20</v>
      </c>
      <c r="B101" s="19">
        <v>0</v>
      </c>
      <c r="C101" s="6"/>
      <c r="D101" s="5"/>
    </row>
    <row r="102" spans="1:4" ht="28.5">
      <c r="A102" s="7" t="s">
        <v>21</v>
      </c>
      <c r="B102" s="19">
        <v>0</v>
      </c>
      <c r="C102" s="6"/>
      <c r="D102" s="5"/>
    </row>
    <row r="103" spans="1:4" ht="29.25" thickBot="1">
      <c r="A103" s="7" t="s">
        <v>22</v>
      </c>
      <c r="B103" s="19">
        <f>B104+B105</f>
        <v>5899.02</v>
      </c>
      <c r="C103" s="6"/>
      <c r="D103" s="5"/>
    </row>
    <row r="104" spans="1:4" s="32" customFormat="1" ht="15.75" thickBot="1">
      <c r="A104" s="33" t="s">
        <v>84</v>
      </c>
      <c r="B104" s="34">
        <v>4274.47</v>
      </c>
      <c r="C104" s="33" t="s">
        <v>38</v>
      </c>
      <c r="D104" s="34">
        <v>1</v>
      </c>
    </row>
    <row r="105" spans="1:4" s="32" customFormat="1" ht="15.75" thickBot="1">
      <c r="A105" s="33" t="s">
        <v>109</v>
      </c>
      <c r="B105" s="34">
        <v>1624.55</v>
      </c>
      <c r="C105" s="33" t="s">
        <v>38</v>
      </c>
      <c r="D105" s="34">
        <v>5</v>
      </c>
    </row>
    <row r="106" spans="1:4" ht="28.5">
      <c r="A106" s="7" t="s">
        <v>23</v>
      </c>
      <c r="B106" s="19">
        <v>0</v>
      </c>
      <c r="C106" s="6"/>
      <c r="D106" s="5"/>
    </row>
    <row r="107" spans="1:4" ht="29.25" thickBot="1">
      <c r="A107" s="7" t="s">
        <v>24</v>
      </c>
      <c r="B107" s="19">
        <f>B108+B109</f>
        <v>85950.43</v>
      </c>
      <c r="C107" s="6"/>
      <c r="D107" s="5"/>
    </row>
    <row r="108" spans="1:4" s="32" customFormat="1" ht="15.75" thickBot="1">
      <c r="A108" s="33" t="s">
        <v>97</v>
      </c>
      <c r="B108" s="34">
        <v>41927.040000000001</v>
      </c>
      <c r="C108" s="33" t="s">
        <v>4</v>
      </c>
      <c r="D108" s="34">
        <v>43674</v>
      </c>
    </row>
    <row r="109" spans="1:4" s="32" customFormat="1" ht="15.75" thickBot="1">
      <c r="A109" s="33" t="s">
        <v>98</v>
      </c>
      <c r="B109" s="34">
        <v>44023.39</v>
      </c>
      <c r="C109" s="33" t="s">
        <v>4</v>
      </c>
      <c r="D109" s="34">
        <v>43674</v>
      </c>
    </row>
    <row r="110" spans="1:4" ht="43.5" thickBot="1">
      <c r="A110" s="7" t="s">
        <v>25</v>
      </c>
      <c r="B110" s="19">
        <f>B111</f>
        <v>0</v>
      </c>
      <c r="C110" s="6"/>
      <c r="D110" s="5"/>
    </row>
    <row r="111" spans="1:4" s="32" customFormat="1" ht="15.75" thickBot="1">
      <c r="A111" s="33"/>
      <c r="B111" s="34"/>
      <c r="C111" s="33"/>
      <c r="D111" s="34"/>
    </row>
    <row r="112" spans="1:4" ht="57.75" thickBot="1">
      <c r="A112" s="7" t="s">
        <v>26</v>
      </c>
      <c r="B112" s="19">
        <f>SUM(B113:B123)</f>
        <v>179712.96</v>
      </c>
      <c r="C112" s="6"/>
      <c r="D112" s="5"/>
    </row>
    <row r="113" spans="1:4" s="32" customFormat="1" ht="15.75" thickBot="1">
      <c r="A113" s="33" t="s">
        <v>66</v>
      </c>
      <c r="B113" s="34">
        <v>742.46</v>
      </c>
      <c r="C113" s="33" t="s">
        <v>4</v>
      </c>
      <c r="D113" s="34">
        <v>43674</v>
      </c>
    </row>
    <row r="114" spans="1:4" s="32" customFormat="1" ht="15.75" thickBot="1">
      <c r="A114" s="33" t="s">
        <v>67</v>
      </c>
      <c r="B114" s="34">
        <v>742.46</v>
      </c>
      <c r="C114" s="33" t="s">
        <v>4</v>
      </c>
      <c r="D114" s="34">
        <v>43674</v>
      </c>
    </row>
    <row r="115" spans="1:4" s="32" customFormat="1" ht="15.75" thickBot="1">
      <c r="A115" s="33" t="s">
        <v>71</v>
      </c>
      <c r="B115" s="34">
        <v>920.4</v>
      </c>
      <c r="C115" s="33" t="s">
        <v>38</v>
      </c>
      <c r="D115" s="34">
        <v>30</v>
      </c>
    </row>
    <row r="116" spans="1:4" s="32" customFormat="1" ht="15.75" thickBot="1">
      <c r="A116" s="33" t="s">
        <v>74</v>
      </c>
      <c r="B116" s="34">
        <v>275.41000000000003</v>
      </c>
      <c r="C116" s="33" t="s">
        <v>38</v>
      </c>
      <c r="D116" s="34">
        <v>1</v>
      </c>
    </row>
    <row r="117" spans="1:4" s="32" customFormat="1" ht="15.75" thickBot="1">
      <c r="A117" s="33" t="s">
        <v>75</v>
      </c>
      <c r="B117" s="34">
        <v>826.23</v>
      </c>
      <c r="C117" s="33" t="s">
        <v>38</v>
      </c>
      <c r="D117" s="34">
        <v>3</v>
      </c>
    </row>
    <row r="118" spans="1:4" s="32" customFormat="1" ht="15.75" thickBot="1">
      <c r="A118" s="33" t="s">
        <v>76</v>
      </c>
      <c r="B118" s="34">
        <v>550.82000000000005</v>
      </c>
      <c r="C118" s="33" t="s">
        <v>38</v>
      </c>
      <c r="D118" s="34">
        <v>2</v>
      </c>
    </row>
    <row r="119" spans="1:4" s="32" customFormat="1" ht="15.75" thickBot="1">
      <c r="A119" s="33" t="s">
        <v>77</v>
      </c>
      <c r="B119" s="34">
        <v>1377.05</v>
      </c>
      <c r="C119" s="33" t="s">
        <v>38</v>
      </c>
      <c r="D119" s="34">
        <v>5</v>
      </c>
    </row>
    <row r="120" spans="1:4" s="32" customFormat="1" ht="15.75" thickBot="1">
      <c r="A120" s="33" t="s">
        <v>78</v>
      </c>
      <c r="B120" s="34">
        <v>3647.8</v>
      </c>
      <c r="C120" s="33" t="s">
        <v>4</v>
      </c>
      <c r="D120" s="34">
        <v>260</v>
      </c>
    </row>
    <row r="121" spans="1:4" s="32" customFormat="1" ht="15.75" thickBot="1">
      <c r="A121" s="33" t="s">
        <v>103</v>
      </c>
      <c r="B121" s="34">
        <v>100086.25</v>
      </c>
      <c r="C121" s="33" t="s">
        <v>4</v>
      </c>
      <c r="D121" s="34">
        <v>36395</v>
      </c>
    </row>
    <row r="122" spans="1:4" s="32" customFormat="1" ht="15.75" thickBot="1">
      <c r="A122" s="33" t="s">
        <v>104</v>
      </c>
      <c r="B122" s="34">
        <v>69401.25</v>
      </c>
      <c r="C122" s="33" t="s">
        <v>4</v>
      </c>
      <c r="D122" s="34">
        <v>23011.03</v>
      </c>
    </row>
    <row r="123" spans="1:4" s="32" customFormat="1" ht="15.75" thickBot="1">
      <c r="A123" s="33" t="s">
        <v>108</v>
      </c>
      <c r="B123" s="34">
        <v>1142.83</v>
      </c>
      <c r="C123" s="33" t="s">
        <v>38</v>
      </c>
      <c r="D123" s="34">
        <v>1</v>
      </c>
    </row>
    <row r="124" spans="1:4">
      <c r="A124" s="7" t="s">
        <v>27</v>
      </c>
      <c r="B124" s="19">
        <f>B125</f>
        <v>6660</v>
      </c>
      <c r="C124" s="6"/>
      <c r="D124" s="5"/>
    </row>
    <row r="125" spans="1:4" ht="30">
      <c r="A125" s="11" t="s">
        <v>7</v>
      </c>
      <c r="B125" s="21">
        <f>D125*5*12</f>
        <v>6660</v>
      </c>
      <c r="C125" s="12" t="s">
        <v>6</v>
      </c>
      <c r="D125" s="8">
        <v>111</v>
      </c>
    </row>
    <row r="126" spans="1:4">
      <c r="A126" s="4" t="s">
        <v>135</v>
      </c>
      <c r="B126" s="19">
        <f>B22+B25+B28+B30+B37+B65+B100+B101+B102+B103+B106+B107+B110+B112</f>
        <v>1188544.23</v>
      </c>
      <c r="C126" s="13" t="s">
        <v>44</v>
      </c>
      <c r="D126" s="5"/>
    </row>
    <row r="127" spans="1:4">
      <c r="A127" s="4" t="s">
        <v>136</v>
      </c>
      <c r="B127" s="19">
        <f>B126*1.2+B124</f>
        <v>1432913.0759999999</v>
      </c>
      <c r="C127" s="13" t="s">
        <v>44</v>
      </c>
      <c r="D127" s="5"/>
    </row>
    <row r="128" spans="1:4">
      <c r="A128" s="4" t="s">
        <v>137</v>
      </c>
      <c r="B128" s="19">
        <f>B6+B9-B127+B4</f>
        <v>3777658.9420000012</v>
      </c>
      <c r="C128" s="13" t="s">
        <v>44</v>
      </c>
      <c r="D128" s="5"/>
    </row>
  </sheetData>
  <mergeCells count="4">
    <mergeCell ref="A1:D1"/>
    <mergeCell ref="A21:D21"/>
    <mergeCell ref="B2:C2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п-завод-ая 48</vt:lpstr>
      <vt:lpstr>'п-завод-ая 48'!Область_печати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2019-02-14T23:20:29Z</cp:lastPrinted>
  <dcterms:created xsi:type="dcterms:W3CDTF">2016-03-18T02:51:51Z</dcterms:created>
  <dcterms:modified xsi:type="dcterms:W3CDTF">2022-02-16T07:25:39Z</dcterms:modified>
</cp:coreProperties>
</file>