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5" sheetId="1" r:id="rId1"/>
  </sheets>
  <externalReferences>
    <externalReference r:id="rId2"/>
    <externalReference r:id="rId3"/>
  </externalReferences>
  <definedNames>
    <definedName name="_xlnm.Print_Area" localSheetId="0">'Украинский бульвар, д. 5'!$A$1:$D$95</definedName>
  </definedNames>
  <calcPr calcId="125725"/>
</workbook>
</file>

<file path=xl/calcChain.xml><?xml version="1.0" encoding="utf-8"?>
<calcChain xmlns="http://schemas.openxmlformats.org/spreadsheetml/2006/main">
  <c r="B12" i="1"/>
  <c r="B17"/>
  <c r="B14"/>
  <c r="B23"/>
  <c r="B30"/>
  <c r="B40"/>
  <c r="B79"/>
  <c r="B10" l="1"/>
  <c r="B92"/>
  <c r="B8" l="1"/>
  <c r="B76" l="1"/>
  <c r="B73"/>
  <c r="B70"/>
  <c r="B67"/>
  <c r="B20" l="1"/>
  <c r="B11"/>
  <c r="B9" s="1"/>
  <c r="B93" l="1"/>
  <c r="B91"/>
  <c r="B90" s="1"/>
  <c r="B94" l="1"/>
  <c r="B95" s="1"/>
</calcChain>
</file>

<file path=xl/sharedStrings.xml><?xml version="1.0" encoding="utf-8"?>
<sst xmlns="http://schemas.openxmlformats.org/spreadsheetml/2006/main" count="177" uniqueCount="106">
  <si>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</si>
  <si>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</si>
  <si>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</si>
  <si>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</si>
  <si>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</si>
  <si>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</si>
  <si>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</si>
  <si>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</si>
  <si>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</si>
  <si>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</si>
  <si>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</si>
  <si>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</si>
  <si>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</si>
  <si>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</si>
  <si>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</si>
  <si>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</si>
  <si>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</si>
  <si>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</si>
  <si>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</si>
  <si>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</si>
  <si>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</si>
  <si>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</si>
  <si>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</si>
  <si>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</si>
  <si>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</si>
  <si>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</si>
  <si>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</si>
  <si>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</si>
  <si>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</si>
  <si>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осмотр подвала</t>
  </si>
  <si>
    <t>Адрес: Украинский бульвар, д. 5</t>
  </si>
  <si>
    <t>Бармин В.А.</t>
  </si>
  <si>
    <t>Устранение свищей хомутами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</si>
  <si>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</si>
  <si>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</si>
  <si>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</si>
  <si>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</si>
  <si>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</si>
  <si>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шт.</t>
  </si>
  <si>
    <t>узел</t>
  </si>
  <si>
    <t>Очистка канализационной сети</t>
  </si>
  <si>
    <t>1 дом</t>
  </si>
  <si>
    <t>Протяжка контактов на электроприборах</t>
  </si>
  <si>
    <t>Устройство конька из кровельного оцин.железа</t>
  </si>
  <si>
    <t>руб.</t>
  </si>
  <si>
    <t>Осмотр подвала</t>
  </si>
  <si>
    <t>Отключение отопления</t>
  </si>
  <si>
    <t>Ремонт вентелей до 32 д.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</si>
  <si>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</si>
  <si>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</si>
  <si>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</si>
  <si>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</si>
  <si>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</si>
  <si>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</si>
  <si>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</si>
  <si>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</si>
  <si>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</si>
  <si>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</si>
  <si>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</si>
  <si>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</si>
  <si>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</si>
  <si>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</si>
  <si>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Масляная окраска элементов детской площадки (забор, элементы)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</si>
  <si>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</si>
  <si>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</si>
  <si>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елок с придомовых территорий</t>
  </si>
  <si>
    <t>Уборка придомовой территории 1,2 кв. 2021 г. К=0,6;0,8</t>
  </si>
  <si>
    <t>Уборка придомовой территории 3,4 кв. 2021 г. К=0,6;0,8</t>
  </si>
  <si>
    <t>Установка штакетного забора</t>
  </si>
  <si>
    <t>пролет</t>
  </si>
  <si>
    <t>Установка штакетного забора l =2.5 h=0.7</t>
  </si>
  <si>
    <t>изготовление столбика для ограды</t>
  </si>
  <si>
    <t>изготовление штакетного забора h=0.7 м, l=2.5 м, шир. штакетника 7,5 с</t>
  </si>
  <si>
    <t>Восстановление крепления электроприборов</t>
  </si>
  <si>
    <t>Замена автомата</t>
  </si>
  <si>
    <t>Осмотр крыши</t>
  </si>
  <si>
    <t>дом</t>
  </si>
  <si>
    <t>Устройство примыканий из оц-ой кровельной стали с выст-им элемен.вентш</t>
  </si>
  <si>
    <t>замена электрической лампы накаливания</t>
  </si>
  <si>
    <t>исполнение заявок не связанных с ремонтом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</si>
  <si>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</si>
  <si>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</si>
  <si>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</si>
  <si>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Опрессовка тепловых узлов перед сдачей (проверочная)</t>
  </si>
  <si>
    <t>Очистка подвала Укр. Бульвар 5</t>
  </si>
  <si>
    <t>Прочистка внутренней канализации</t>
  </si>
  <si>
    <t>Прочистка трубок секции водоподогревателя, Укр. Бульвар, 5</t>
  </si>
  <si>
    <t>водоподо</t>
  </si>
  <si>
    <t>Ремонт кровли, Украинский бульвар 5</t>
  </si>
  <si>
    <t>Ремонт кровли, ул. Укр. Бульвар, д.5, кв.21</t>
  </si>
  <si>
    <t>Сброс воздуха со стояков отопления с использованием а/м ИЖ</t>
  </si>
  <si>
    <t>Частичная смена ВГП труб д. 32 водоснаб. PPRC . 32</t>
  </si>
  <si>
    <t>Частичная смена труб водоотведения д.110 на трубы PP RC д. 110</t>
  </si>
  <si>
    <t>Частичная теплоизоляция труб отопления</t>
  </si>
  <si>
    <t>замеры темпер. воздуха в квартире и подвале</t>
  </si>
  <si>
    <t>замер</t>
  </si>
  <si>
    <t>прочистка внутренней канализационной сети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</si>
  <si>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</si>
  <si>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</si>
  <si>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</si>
  <si>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</si>
  <si>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</si>
  <si>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 xml:space="preserve">Всего доходов на дому за 2021 г. 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</si>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</sst>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164" fontId="14" fillId="0" borderId="2" xfId="3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40;&#1085;&#1072;&#1083;&#1080;&#1079;%20&#1089;&#1095;&#1077;&#1090;&#1072;%2062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5">
          <cell r="D95">
            <v>18215.919999999998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14533.7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95"/>
  <sheetViews>
    <sheetView tabSelected="1" workbookViewId="0">
      <pane ySplit="3" topLeftCell="A4" activePane="bottomLeft" state="frozen"/>
      <selection pane="bottomLeft" activeCell="B12" sqref="B12"/>
    </sheetView>
  </sheetViews>
  <sheetFormatPr defaultRowHeight="15"/>
  <cols>
    <col min="1" max="1" width="76.140625" style="5" customWidth="1"/>
    <col min="2" max="2" width="20.42578125" style="7" customWidth="1"/>
    <col min="3" max="3" width="12.140625" style="3" customWidth="1"/>
    <col min="4" max="4" width="14.85546875" style="2" customWidth="1"/>
    <col min="5" max="5" width="0" style="1" hidden="1" customWidth="1"/>
    <col min="6" max="6" width="9.140625" style="1"/>
    <col min="7" max="7" width="10.42578125" style="1" customWidth="1"/>
    <col min="8" max="8" width="10" style="1" bestFit="1" customWidth="1"/>
    <col min="9" max="16384" width="9.140625" style="1"/>
  </cols>
  <sheetData>
    <row r="1" spans="1:4" s="6" customFormat="1" ht="47.25" customHeight="1">
      <c r="A1" s="41" t="s">
        <v>7</v>
      </c>
      <c r="B1" s="41"/>
      <c r="C1" s="41"/>
      <c r="D1" s="41"/>
    </row>
    <row r="2" spans="1:4" s="8" customFormat="1" ht="15.75">
      <c r="A2" s="9" t="s">
        <v>30</v>
      </c>
      <c r="B2" s="43" t="s">
        <v>97</v>
      </c>
      <c r="C2" s="43"/>
      <c r="D2" s="43"/>
    </row>
    <row r="3" spans="1:4" ht="57">
      <c r="A3" s="10" t="s">
        <v>2</v>
      </c>
      <c r="B3" s="11" t="s">
        <v>26</v>
      </c>
      <c r="C3" s="12" t="s">
        <v>0</v>
      </c>
      <c r="D3" s="36" t="s">
        <v>1</v>
      </c>
    </row>
    <row r="4" spans="1:4">
      <c r="A4" s="10" t="s">
        <v>98</v>
      </c>
      <c r="B4" s="11">
        <v>291754.96000000002</v>
      </c>
      <c r="C4" s="12"/>
      <c r="D4" s="36"/>
    </row>
    <row r="5" spans="1:4">
      <c r="A5" s="44" t="s">
        <v>34</v>
      </c>
      <c r="B5" s="44"/>
      <c r="C5" s="44"/>
      <c r="D5" s="44"/>
    </row>
    <row r="6" spans="1:4">
      <c r="A6" s="14" t="s">
        <v>99</v>
      </c>
      <c r="B6" s="31">
        <v>971204.7</v>
      </c>
      <c r="C6" s="38" t="s">
        <v>44</v>
      </c>
      <c r="D6" s="13"/>
    </row>
    <row r="7" spans="1:4">
      <c r="A7" s="14" t="s">
        <v>100</v>
      </c>
      <c r="B7" s="31">
        <v>1090787.1599999999</v>
      </c>
      <c r="C7" s="38" t="s">
        <v>44</v>
      </c>
      <c r="D7" s="13"/>
    </row>
    <row r="8" spans="1:4">
      <c r="A8" s="14" t="s">
        <v>101</v>
      </c>
      <c r="B8" s="31">
        <f>B7-B6</f>
        <v>119582.45999999996</v>
      </c>
      <c r="C8" s="38" t="s">
        <v>44</v>
      </c>
      <c r="D8" s="13"/>
    </row>
    <row r="9" spans="1:4">
      <c r="A9" s="15" t="s">
        <v>8</v>
      </c>
      <c r="B9" s="31">
        <f>B11+B10</f>
        <v>31759.599999999999</v>
      </c>
      <c r="C9" s="38" t="s">
        <v>44</v>
      </c>
      <c r="D9" s="13"/>
    </row>
    <row r="10" spans="1:4">
      <c r="A10" s="16" t="s">
        <v>31</v>
      </c>
      <c r="B10" s="32">
        <f>[1]TDSheet!$D$95</f>
        <v>18215.919999999998</v>
      </c>
      <c r="C10" s="19" t="s">
        <v>44</v>
      </c>
      <c r="D10" s="17"/>
    </row>
    <row r="11" spans="1:4">
      <c r="A11" s="16" t="s">
        <v>9</v>
      </c>
      <c r="B11" s="32">
        <f>528.64*12+600*12</f>
        <v>13543.68</v>
      </c>
      <c r="C11" s="19" t="s">
        <v>44</v>
      </c>
      <c r="D11" s="13"/>
    </row>
    <row r="12" spans="1:4">
      <c r="A12" s="18" t="s">
        <v>102</v>
      </c>
      <c r="B12" s="33">
        <f>B6+B9</f>
        <v>1002964.2999999999</v>
      </c>
      <c r="C12" s="38" t="s">
        <v>44</v>
      </c>
      <c r="D12" s="20"/>
    </row>
    <row r="13" spans="1:4">
      <c r="A13" s="42" t="s">
        <v>10</v>
      </c>
      <c r="B13" s="42"/>
      <c r="C13" s="42"/>
      <c r="D13" s="42"/>
    </row>
    <row r="14" spans="1:4" ht="15.75" thickBot="1">
      <c r="A14" s="21" t="s">
        <v>11</v>
      </c>
      <c r="B14" s="33">
        <f>B15+B16</f>
        <v>168815.16</v>
      </c>
      <c r="C14" s="38" t="s">
        <v>44</v>
      </c>
      <c r="D14" s="20"/>
    </row>
    <row r="15" spans="1:4" s="37" customFormat="1" ht="15.75" thickBot="1">
      <c r="A15" s="39" t="s">
        <v>60</v>
      </c>
      <c r="B15" s="40">
        <v>81922.080000000002</v>
      </c>
      <c r="C15" s="39" t="s">
        <v>4</v>
      </c>
      <c r="D15" s="40">
        <v>19884</v>
      </c>
    </row>
    <row r="16" spans="1:4" s="37" customFormat="1" ht="15.75" thickBot="1">
      <c r="A16" s="39" t="s">
        <v>61</v>
      </c>
      <c r="B16" s="40">
        <v>86893.08</v>
      </c>
      <c r="C16" s="39" t="s">
        <v>4</v>
      </c>
      <c r="D16" s="40">
        <v>19884</v>
      </c>
    </row>
    <row r="17" spans="1:4" ht="29.25" thickBot="1">
      <c r="A17" s="21" t="s">
        <v>12</v>
      </c>
      <c r="B17" s="33">
        <f>B19+B18</f>
        <v>78044.7</v>
      </c>
      <c r="C17" s="38" t="s">
        <v>44</v>
      </c>
      <c r="D17" s="20"/>
    </row>
    <row r="18" spans="1:4" s="37" customFormat="1" ht="15.75" thickBot="1">
      <c r="A18" s="39" t="s">
        <v>58</v>
      </c>
      <c r="B18" s="40">
        <v>37779.599999999999</v>
      </c>
      <c r="C18" s="39" t="s">
        <v>4</v>
      </c>
      <c r="D18" s="40">
        <v>19884</v>
      </c>
    </row>
    <row r="19" spans="1:4" s="37" customFormat="1" ht="15.75" thickBot="1">
      <c r="A19" s="39" t="s">
        <v>59</v>
      </c>
      <c r="B19" s="40">
        <v>40265.1</v>
      </c>
      <c r="C19" s="39" t="s">
        <v>4</v>
      </c>
      <c r="D19" s="40">
        <v>19884</v>
      </c>
    </row>
    <row r="20" spans="1:4" ht="15.75" thickBot="1">
      <c r="A20" s="21" t="s">
        <v>13</v>
      </c>
      <c r="B20" s="33">
        <f>B21+B22</f>
        <v>0</v>
      </c>
      <c r="C20" s="38" t="s">
        <v>44</v>
      </c>
      <c r="D20" s="26"/>
    </row>
    <row r="21" spans="1:4" s="37" customFormat="1" ht="15.75" thickBot="1">
      <c r="A21" s="39"/>
      <c r="B21" s="40"/>
      <c r="C21" s="39"/>
      <c r="D21" s="40"/>
    </row>
    <row r="22" spans="1:4" s="24" customFormat="1">
      <c r="A22" s="22"/>
      <c r="B22" s="34"/>
      <c r="C22" s="23"/>
      <c r="D22" s="23"/>
    </row>
    <row r="23" spans="1:4" ht="29.25" thickBot="1">
      <c r="A23" s="21" t="s">
        <v>14</v>
      </c>
      <c r="B23" s="33">
        <f>SUM(B24:B29)</f>
        <v>23264.28</v>
      </c>
      <c r="C23" s="38" t="s">
        <v>44</v>
      </c>
      <c r="D23" s="20"/>
    </row>
    <row r="24" spans="1:4" s="37" customFormat="1" ht="15.75" thickBot="1">
      <c r="A24" s="39" t="s">
        <v>48</v>
      </c>
      <c r="B24" s="40">
        <v>1988.4</v>
      </c>
      <c r="C24" s="39" t="s">
        <v>4</v>
      </c>
      <c r="D24" s="40">
        <v>19884</v>
      </c>
    </row>
    <row r="25" spans="1:4" s="37" customFormat="1" ht="15.75" thickBot="1">
      <c r="A25" s="39" t="s">
        <v>49</v>
      </c>
      <c r="B25" s="40">
        <v>1988.4</v>
      </c>
      <c r="C25" s="39" t="s">
        <v>4</v>
      </c>
      <c r="D25" s="40">
        <v>19884</v>
      </c>
    </row>
    <row r="26" spans="1:4" s="37" customFormat="1" ht="15.75" thickBot="1">
      <c r="A26" s="39" t="s">
        <v>50</v>
      </c>
      <c r="B26" s="40">
        <v>1789.56</v>
      </c>
      <c r="C26" s="39" t="s">
        <v>4</v>
      </c>
      <c r="D26" s="40">
        <v>19884</v>
      </c>
    </row>
    <row r="27" spans="1:4" s="37" customFormat="1" ht="15.75" thickBot="1">
      <c r="A27" s="39" t="s">
        <v>51</v>
      </c>
      <c r="B27" s="40">
        <v>1789.56</v>
      </c>
      <c r="C27" s="39" t="s">
        <v>4</v>
      </c>
      <c r="D27" s="40">
        <v>19884</v>
      </c>
    </row>
    <row r="28" spans="1:4" s="37" customFormat="1" ht="15.75" thickBot="1">
      <c r="A28" s="39" t="s">
        <v>52</v>
      </c>
      <c r="B28" s="40">
        <v>7555.92</v>
      </c>
      <c r="C28" s="39" t="s">
        <v>4</v>
      </c>
      <c r="D28" s="40">
        <v>19884</v>
      </c>
    </row>
    <row r="29" spans="1:4" s="37" customFormat="1" ht="15.75" thickBot="1">
      <c r="A29" s="39" t="s">
        <v>53</v>
      </c>
      <c r="B29" s="40">
        <v>8152.44</v>
      </c>
      <c r="C29" s="39" t="s">
        <v>4</v>
      </c>
      <c r="D29" s="40">
        <v>19884</v>
      </c>
    </row>
    <row r="30" spans="1:4" ht="43.5" thickBot="1">
      <c r="A30" s="21" t="s">
        <v>15</v>
      </c>
      <c r="B30" s="33">
        <f>SUM(B31:B39)</f>
        <v>13189.609999999999</v>
      </c>
      <c r="C30" s="38" t="s">
        <v>44</v>
      </c>
      <c r="D30" s="27"/>
    </row>
    <row r="31" spans="1:4" s="37" customFormat="1" ht="15.75" thickBot="1">
      <c r="A31" s="39" t="s">
        <v>73</v>
      </c>
      <c r="B31" s="40">
        <v>232.36</v>
      </c>
      <c r="C31" s="39" t="s">
        <v>38</v>
      </c>
      <c r="D31" s="40">
        <v>1</v>
      </c>
    </row>
    <row r="32" spans="1:4" s="37" customFormat="1" ht="15.75" thickBot="1">
      <c r="A32" s="39" t="s">
        <v>36</v>
      </c>
      <c r="B32" s="40">
        <v>5671.5</v>
      </c>
      <c r="C32" s="39" t="s">
        <v>37</v>
      </c>
      <c r="D32" s="40">
        <v>10</v>
      </c>
    </row>
    <row r="33" spans="1:5" s="37" customFormat="1" ht="15.75" thickBot="1">
      <c r="A33" s="39" t="s">
        <v>74</v>
      </c>
      <c r="B33" s="40">
        <v>248.9</v>
      </c>
      <c r="C33" s="39" t="s">
        <v>38</v>
      </c>
      <c r="D33" s="40">
        <v>1</v>
      </c>
    </row>
    <row r="34" spans="1:5" s="37" customFormat="1" ht="15.75" thickBot="1">
      <c r="A34" s="39" t="s">
        <v>75</v>
      </c>
      <c r="B34" s="40">
        <v>788.16</v>
      </c>
      <c r="C34" s="39" t="s">
        <v>76</v>
      </c>
      <c r="D34" s="40">
        <v>3</v>
      </c>
    </row>
    <row r="35" spans="1:5" s="37" customFormat="1" ht="15.75" thickBot="1">
      <c r="A35" s="39" t="s">
        <v>42</v>
      </c>
      <c r="B35" s="40">
        <v>464.72</v>
      </c>
      <c r="C35" s="39" t="s">
        <v>38</v>
      </c>
      <c r="D35" s="40">
        <v>2</v>
      </c>
    </row>
    <row r="36" spans="1:5" s="37" customFormat="1" ht="15.75" thickBot="1">
      <c r="A36" s="39" t="s">
        <v>43</v>
      </c>
      <c r="B36" s="40">
        <v>1960.48</v>
      </c>
      <c r="C36" s="39" t="s">
        <v>5</v>
      </c>
      <c r="D36" s="40">
        <v>8</v>
      </c>
    </row>
    <row r="37" spans="1:5" s="37" customFormat="1" ht="15.75" thickBot="1">
      <c r="A37" s="39" t="s">
        <v>77</v>
      </c>
      <c r="B37" s="40">
        <v>3116.58</v>
      </c>
      <c r="C37" s="39" t="s">
        <v>4</v>
      </c>
      <c r="D37" s="40">
        <v>7.4</v>
      </c>
    </row>
    <row r="38" spans="1:5" s="37" customFormat="1" ht="15.75" thickBot="1">
      <c r="A38" s="39" t="s">
        <v>78</v>
      </c>
      <c r="B38" s="40">
        <v>147.24</v>
      </c>
      <c r="C38" s="39" t="s">
        <v>38</v>
      </c>
      <c r="D38" s="40">
        <v>1</v>
      </c>
    </row>
    <row r="39" spans="1:5" s="37" customFormat="1" ht="15" customHeight="1" thickBot="1">
      <c r="A39" s="39" t="s">
        <v>79</v>
      </c>
      <c r="B39" s="40">
        <v>559.66999999999996</v>
      </c>
      <c r="C39" s="39" t="s">
        <v>38</v>
      </c>
      <c r="D39" s="40">
        <v>1</v>
      </c>
    </row>
    <row r="40" spans="1:5" ht="43.5" thickBot="1">
      <c r="A40" s="21" t="s">
        <v>16</v>
      </c>
      <c r="B40" s="33">
        <f>SUM(B41:B63)</f>
        <v>210244.65999999997</v>
      </c>
      <c r="C40" s="38" t="s">
        <v>44</v>
      </c>
      <c r="D40" s="20"/>
      <c r="E40" s="4" t="s">
        <v>3</v>
      </c>
    </row>
    <row r="41" spans="1:5" s="37" customFormat="1" ht="15.75" thickBot="1">
      <c r="A41" s="39" t="s">
        <v>80</v>
      </c>
      <c r="B41" s="40">
        <v>1889.26</v>
      </c>
      <c r="C41" s="39" t="s">
        <v>38</v>
      </c>
      <c r="D41" s="40">
        <v>1</v>
      </c>
    </row>
    <row r="42" spans="1:5" s="37" customFormat="1" ht="15.75" thickBot="1">
      <c r="A42" s="39" t="s">
        <v>81</v>
      </c>
      <c r="B42" s="40">
        <v>491.52</v>
      </c>
      <c r="C42" s="39" t="s">
        <v>76</v>
      </c>
      <c r="D42" s="40">
        <v>1</v>
      </c>
    </row>
    <row r="43" spans="1:5" s="37" customFormat="1" ht="15.75" thickBot="1">
      <c r="A43" s="39" t="s">
        <v>27</v>
      </c>
      <c r="B43" s="40">
        <v>809.36</v>
      </c>
      <c r="C43" s="39" t="s">
        <v>28</v>
      </c>
      <c r="D43" s="40">
        <v>1</v>
      </c>
    </row>
    <row r="44" spans="1:5" s="37" customFormat="1" ht="15.75" thickBot="1">
      <c r="A44" s="39" t="s">
        <v>82</v>
      </c>
      <c r="B44" s="40">
        <v>576.87</v>
      </c>
      <c r="C44" s="39" t="s">
        <v>28</v>
      </c>
      <c r="D44" s="40">
        <v>1</v>
      </c>
    </row>
    <row r="45" spans="1:5" s="37" customFormat="1" ht="15.75" thickBot="1">
      <c r="A45" s="39" t="s">
        <v>83</v>
      </c>
      <c r="B45" s="40">
        <v>1810.31</v>
      </c>
      <c r="C45" s="39" t="s">
        <v>39</v>
      </c>
      <c r="D45" s="40">
        <v>1</v>
      </c>
    </row>
    <row r="46" spans="1:5" s="37" customFormat="1" ht="15.75" thickBot="1">
      <c r="A46" s="39" t="s">
        <v>45</v>
      </c>
      <c r="B46" s="40">
        <v>1144.29</v>
      </c>
      <c r="C46" s="39" t="s">
        <v>41</v>
      </c>
      <c r="D46" s="40">
        <v>3</v>
      </c>
    </row>
    <row r="47" spans="1:5" s="37" customFormat="1" ht="15.75" thickBot="1">
      <c r="A47" s="39" t="s">
        <v>45</v>
      </c>
      <c r="B47" s="40">
        <v>3373.92</v>
      </c>
      <c r="C47" s="39" t="s">
        <v>76</v>
      </c>
      <c r="D47" s="40">
        <v>4</v>
      </c>
    </row>
    <row r="48" spans="1:5" s="37" customFormat="1" ht="15.75" thickBot="1">
      <c r="A48" s="39" t="s">
        <v>46</v>
      </c>
      <c r="B48" s="40">
        <v>1117.43</v>
      </c>
      <c r="C48" s="39" t="s">
        <v>38</v>
      </c>
      <c r="D48" s="40">
        <v>1</v>
      </c>
    </row>
    <row r="49" spans="1:4" s="37" customFormat="1" ht="15.75" thickBot="1">
      <c r="A49" s="39" t="s">
        <v>40</v>
      </c>
      <c r="B49" s="40">
        <v>418.08</v>
      </c>
      <c r="C49" s="39" t="s">
        <v>5</v>
      </c>
      <c r="D49" s="40">
        <v>3</v>
      </c>
    </row>
    <row r="50" spans="1:4" s="37" customFormat="1" ht="15.75" thickBot="1">
      <c r="A50" s="39" t="s">
        <v>84</v>
      </c>
      <c r="B50" s="40">
        <v>46533.78</v>
      </c>
      <c r="C50" s="39" t="s">
        <v>41</v>
      </c>
      <c r="D50" s="40">
        <v>2</v>
      </c>
    </row>
    <row r="51" spans="1:4" s="37" customFormat="1" ht="15.75" thickBot="1">
      <c r="A51" s="39" t="s">
        <v>85</v>
      </c>
      <c r="B51" s="40">
        <v>2965.08</v>
      </c>
      <c r="C51" s="39" t="s">
        <v>5</v>
      </c>
      <c r="D51" s="40">
        <v>12</v>
      </c>
    </row>
    <row r="52" spans="1:4" s="37" customFormat="1" ht="15.75" thickBot="1">
      <c r="A52" s="39" t="s">
        <v>86</v>
      </c>
      <c r="B52" s="40">
        <v>24638.36</v>
      </c>
      <c r="C52" s="39" t="s">
        <v>87</v>
      </c>
      <c r="D52" s="40">
        <v>1</v>
      </c>
    </row>
    <row r="53" spans="1:4" s="37" customFormat="1" ht="15.75" thickBot="1">
      <c r="A53" s="39" t="s">
        <v>47</v>
      </c>
      <c r="B53" s="40">
        <v>435.01</v>
      </c>
      <c r="C53" s="39" t="s">
        <v>38</v>
      </c>
      <c r="D53" s="40">
        <v>1</v>
      </c>
    </row>
    <row r="54" spans="1:4" s="37" customFormat="1" ht="15.75" thickBot="1">
      <c r="A54" s="39" t="s">
        <v>88</v>
      </c>
      <c r="B54" s="40">
        <v>61816.66</v>
      </c>
      <c r="C54" s="39" t="s">
        <v>76</v>
      </c>
      <c r="D54" s="40">
        <v>1</v>
      </c>
    </row>
    <row r="55" spans="1:4" s="37" customFormat="1" ht="15.75" thickBot="1">
      <c r="A55" s="39" t="s">
        <v>89</v>
      </c>
      <c r="B55" s="40">
        <v>32090</v>
      </c>
      <c r="C55" s="39" t="s">
        <v>38</v>
      </c>
      <c r="D55" s="40">
        <v>1</v>
      </c>
    </row>
    <row r="56" spans="1:4" s="37" customFormat="1" ht="15.75" thickBot="1">
      <c r="A56" s="39" t="s">
        <v>90</v>
      </c>
      <c r="B56" s="40">
        <v>409.36</v>
      </c>
      <c r="C56" s="39" t="s">
        <v>28</v>
      </c>
      <c r="D56" s="40">
        <v>1</v>
      </c>
    </row>
    <row r="57" spans="1:4" s="37" customFormat="1" ht="15.75" thickBot="1">
      <c r="A57" s="39" t="s">
        <v>32</v>
      </c>
      <c r="B57" s="40">
        <v>854.44</v>
      </c>
      <c r="C57" s="39" t="s">
        <v>38</v>
      </c>
      <c r="D57" s="40">
        <v>2</v>
      </c>
    </row>
    <row r="58" spans="1:4" s="37" customFormat="1" ht="15.75" thickBot="1">
      <c r="A58" s="39" t="s">
        <v>91</v>
      </c>
      <c r="B58" s="40">
        <v>7838.76</v>
      </c>
      <c r="C58" s="39" t="s">
        <v>5</v>
      </c>
      <c r="D58" s="40">
        <v>3</v>
      </c>
    </row>
    <row r="59" spans="1:4" s="37" customFormat="1" ht="15.75" thickBot="1">
      <c r="A59" s="39" t="s">
        <v>92</v>
      </c>
      <c r="B59" s="40">
        <v>7536.69</v>
      </c>
      <c r="C59" s="39" t="s">
        <v>5</v>
      </c>
      <c r="D59" s="40">
        <v>3.5</v>
      </c>
    </row>
    <row r="60" spans="1:4" s="37" customFormat="1" ht="15.75" thickBot="1">
      <c r="A60" s="39" t="s">
        <v>93</v>
      </c>
      <c r="B60" s="40">
        <v>8373.2999999999993</v>
      </c>
      <c r="C60" s="39" t="s">
        <v>4</v>
      </c>
      <c r="D60" s="40">
        <v>13</v>
      </c>
    </row>
    <row r="61" spans="1:4" s="37" customFormat="1" ht="15.75" thickBot="1">
      <c r="A61" s="39" t="s">
        <v>94</v>
      </c>
      <c r="B61" s="40">
        <v>374.66</v>
      </c>
      <c r="C61" s="39" t="s">
        <v>95</v>
      </c>
      <c r="D61" s="40">
        <v>1</v>
      </c>
    </row>
    <row r="62" spans="1:4" s="37" customFormat="1" ht="15.75" thickBot="1">
      <c r="A62" s="39" t="s">
        <v>29</v>
      </c>
      <c r="B62" s="40">
        <v>4217.3999999999996</v>
      </c>
      <c r="C62" s="39" t="s">
        <v>76</v>
      </c>
      <c r="D62" s="40">
        <v>5</v>
      </c>
    </row>
    <row r="63" spans="1:4" s="37" customFormat="1" ht="15.75" thickBot="1">
      <c r="A63" s="39" t="s">
        <v>96</v>
      </c>
      <c r="B63" s="40">
        <v>530.12</v>
      </c>
      <c r="C63" s="39" t="s">
        <v>5</v>
      </c>
      <c r="D63" s="40">
        <v>4</v>
      </c>
    </row>
    <row r="64" spans="1:4" ht="28.5">
      <c r="A64" s="21" t="s">
        <v>17</v>
      </c>
      <c r="B64" s="33">
        <v>0</v>
      </c>
      <c r="C64" s="38" t="s">
        <v>44</v>
      </c>
      <c r="D64" s="20"/>
    </row>
    <row r="65" spans="1:4" ht="28.5">
      <c r="A65" s="21" t="s">
        <v>18</v>
      </c>
      <c r="B65" s="33">
        <v>0</v>
      </c>
      <c r="C65" s="38" t="s">
        <v>44</v>
      </c>
      <c r="D65" s="20"/>
    </row>
    <row r="66" spans="1:4">
      <c r="A66" s="21" t="s">
        <v>19</v>
      </c>
      <c r="B66" s="33">
        <v>0</v>
      </c>
      <c r="C66" s="38" t="s">
        <v>44</v>
      </c>
      <c r="D66" s="20"/>
    </row>
    <row r="67" spans="1:4" ht="28.5">
      <c r="A67" s="21" t="s">
        <v>20</v>
      </c>
      <c r="B67" s="33">
        <f>SUM(B68:B69)</f>
        <v>0</v>
      </c>
      <c r="C67" s="38" t="s">
        <v>44</v>
      </c>
      <c r="D67" s="20"/>
    </row>
    <row r="68" spans="1:4" s="24" customFormat="1">
      <c r="A68" s="22"/>
      <c r="B68" s="34"/>
      <c r="C68" s="23"/>
      <c r="D68" s="23"/>
    </row>
    <row r="69" spans="1:4" s="24" customFormat="1">
      <c r="A69" s="22"/>
      <c r="B69" s="34"/>
      <c r="C69" s="23"/>
      <c r="D69" s="23"/>
    </row>
    <row r="70" spans="1:4" ht="29.25" thickBot="1">
      <c r="A70" s="21" t="s">
        <v>21</v>
      </c>
      <c r="B70" s="33">
        <f>SUM(B71:B72)</f>
        <v>10439.1</v>
      </c>
      <c r="C70" s="38" t="s">
        <v>44</v>
      </c>
      <c r="D70" s="20"/>
    </row>
    <row r="71" spans="1:4" s="37" customFormat="1" ht="15.75" thickBot="1">
      <c r="A71" s="39" t="s">
        <v>56</v>
      </c>
      <c r="B71" s="40">
        <v>4971</v>
      </c>
      <c r="C71" s="39" t="s">
        <v>4</v>
      </c>
      <c r="D71" s="40">
        <v>19884</v>
      </c>
    </row>
    <row r="72" spans="1:4" s="37" customFormat="1" ht="15.75" thickBot="1">
      <c r="A72" s="39" t="s">
        <v>57</v>
      </c>
      <c r="B72" s="40">
        <v>5468.1</v>
      </c>
      <c r="C72" s="39" t="s">
        <v>4</v>
      </c>
      <c r="D72" s="40">
        <v>19884</v>
      </c>
    </row>
    <row r="73" spans="1:4" ht="29.25" thickBot="1">
      <c r="A73" s="21" t="s">
        <v>22</v>
      </c>
      <c r="B73" s="33">
        <f>SUM(B74:B75)</f>
        <v>39131.71</v>
      </c>
      <c r="C73" s="38" t="s">
        <v>44</v>
      </c>
      <c r="D73" s="20"/>
    </row>
    <row r="74" spans="1:4" s="37" customFormat="1" ht="15.75" thickBot="1">
      <c r="A74" s="39" t="s">
        <v>54</v>
      </c>
      <c r="B74" s="40">
        <v>19088.64</v>
      </c>
      <c r="C74" s="39" t="s">
        <v>4</v>
      </c>
      <c r="D74" s="40">
        <v>19884</v>
      </c>
    </row>
    <row r="75" spans="1:4" s="37" customFormat="1" ht="15.75" thickBot="1">
      <c r="A75" s="39" t="s">
        <v>55</v>
      </c>
      <c r="B75" s="40">
        <v>20043.07</v>
      </c>
      <c r="C75" s="39" t="s">
        <v>4</v>
      </c>
      <c r="D75" s="40">
        <v>19884</v>
      </c>
    </row>
    <row r="76" spans="1:4" ht="29.25" thickBot="1">
      <c r="A76" s="21" t="s">
        <v>23</v>
      </c>
      <c r="B76" s="33">
        <f>SUM(B77:B78)</f>
        <v>0</v>
      </c>
      <c r="C76" s="38" t="s">
        <v>44</v>
      </c>
      <c r="D76" s="20"/>
    </row>
    <row r="77" spans="1:4" s="37" customFormat="1" ht="15.75" thickBot="1">
      <c r="A77" s="39"/>
      <c r="B77" s="40"/>
      <c r="C77" s="39"/>
      <c r="D77" s="40"/>
    </row>
    <row r="78" spans="1:4" s="37" customFormat="1" ht="15.75" thickBot="1">
      <c r="A78" s="39"/>
      <c r="B78" s="40"/>
      <c r="C78" s="39"/>
      <c r="D78" s="40"/>
    </row>
    <row r="79" spans="1:4" ht="43.5" thickBot="1">
      <c r="A79" s="21" t="s">
        <v>24</v>
      </c>
      <c r="B79" s="33">
        <f>SUM(B80:B89)</f>
        <v>229560.05</v>
      </c>
      <c r="C79" s="38" t="s">
        <v>44</v>
      </c>
      <c r="D79" s="20"/>
    </row>
    <row r="80" spans="1:4" s="37" customFormat="1" ht="15.75" thickBot="1">
      <c r="A80" s="39" t="s">
        <v>62</v>
      </c>
      <c r="B80" s="40">
        <v>30547.68</v>
      </c>
      <c r="C80" s="39" t="s">
        <v>4</v>
      </c>
      <c r="D80" s="40">
        <v>138</v>
      </c>
    </row>
    <row r="81" spans="1:4" s="37" customFormat="1" ht="15.75" thickBot="1">
      <c r="A81" s="39" t="s">
        <v>63</v>
      </c>
      <c r="B81" s="40">
        <v>338.03</v>
      </c>
      <c r="C81" s="39" t="s">
        <v>4</v>
      </c>
      <c r="D81" s="40">
        <v>19884</v>
      </c>
    </row>
    <row r="82" spans="1:4" s="37" customFormat="1" ht="15.75" thickBot="1">
      <c r="A82" s="39" t="s">
        <v>64</v>
      </c>
      <c r="B82" s="40">
        <v>338.03</v>
      </c>
      <c r="C82" s="39" t="s">
        <v>4</v>
      </c>
      <c r="D82" s="40">
        <v>19884</v>
      </c>
    </row>
    <row r="83" spans="1:4" s="37" customFormat="1" ht="15.75" thickBot="1">
      <c r="A83" s="39" t="s">
        <v>65</v>
      </c>
      <c r="B83" s="40">
        <v>502.94</v>
      </c>
      <c r="C83" s="39" t="s">
        <v>38</v>
      </c>
      <c r="D83" s="40">
        <v>1</v>
      </c>
    </row>
    <row r="84" spans="1:4" s="37" customFormat="1" ht="15.75" thickBot="1">
      <c r="A84" s="39" t="s">
        <v>66</v>
      </c>
      <c r="B84" s="40">
        <v>54681</v>
      </c>
      <c r="C84" s="39" t="s">
        <v>4</v>
      </c>
      <c r="D84" s="40">
        <v>19884</v>
      </c>
    </row>
    <row r="85" spans="1:4" s="37" customFormat="1" ht="15.75" thickBot="1">
      <c r="A85" s="39" t="s">
        <v>67</v>
      </c>
      <c r="B85" s="40">
        <v>54392.25</v>
      </c>
      <c r="C85" s="39" t="s">
        <v>4</v>
      </c>
      <c r="D85" s="40">
        <v>18034.57</v>
      </c>
    </row>
    <row r="86" spans="1:4" s="37" customFormat="1" ht="15.75" thickBot="1">
      <c r="A86" s="39" t="s">
        <v>68</v>
      </c>
      <c r="B86" s="40">
        <v>10177.5</v>
      </c>
      <c r="C86" s="39" t="s">
        <v>69</v>
      </c>
      <c r="D86" s="40">
        <v>25</v>
      </c>
    </row>
    <row r="87" spans="1:4" s="37" customFormat="1" ht="15.75" thickBot="1">
      <c r="A87" s="39" t="s">
        <v>70</v>
      </c>
      <c r="B87" s="40">
        <v>15444.82</v>
      </c>
      <c r="C87" s="39" t="s">
        <v>69</v>
      </c>
      <c r="D87" s="40">
        <v>31</v>
      </c>
    </row>
    <row r="88" spans="1:4" s="37" customFormat="1" ht="15.75" thickBot="1">
      <c r="A88" s="39" t="s">
        <v>71</v>
      </c>
      <c r="B88" s="40">
        <v>34732.5</v>
      </c>
      <c r="C88" s="39" t="s">
        <v>38</v>
      </c>
      <c r="D88" s="40">
        <v>75</v>
      </c>
    </row>
    <row r="89" spans="1:4" s="37" customFormat="1" ht="15.75" thickBot="1">
      <c r="A89" s="39" t="s">
        <v>72</v>
      </c>
      <c r="B89" s="40">
        <v>28405.3</v>
      </c>
      <c r="C89" s="39" t="s">
        <v>69</v>
      </c>
      <c r="D89" s="40">
        <v>31</v>
      </c>
    </row>
    <row r="90" spans="1:4">
      <c r="A90" s="21" t="s">
        <v>25</v>
      </c>
      <c r="B90" s="33">
        <f>B91+B92</f>
        <v>18673.7</v>
      </c>
      <c r="C90" s="38" t="s">
        <v>44</v>
      </c>
      <c r="D90" s="20"/>
    </row>
    <row r="91" spans="1:4" ht="30">
      <c r="A91" s="28" t="s">
        <v>35</v>
      </c>
      <c r="B91" s="35">
        <f>D91*5*12</f>
        <v>4140</v>
      </c>
      <c r="C91" s="29" t="s">
        <v>6</v>
      </c>
      <c r="D91" s="25">
        <v>69</v>
      </c>
    </row>
    <row r="92" spans="1:4">
      <c r="A92" s="22" t="s">
        <v>33</v>
      </c>
      <c r="B92" s="35">
        <f>[2]Лист1!$G$4501</f>
        <v>14533.7</v>
      </c>
      <c r="C92" s="19" t="s">
        <v>44</v>
      </c>
      <c r="D92" s="25"/>
    </row>
    <row r="93" spans="1:4">
      <c r="A93" s="30" t="s">
        <v>103</v>
      </c>
      <c r="B93" s="33">
        <f>B14+B17+B20+B23+B30+B40+B64+B65+B66+B67+B70+B73+B76+B79</f>
        <v>772689.27</v>
      </c>
      <c r="C93" s="38" t="s">
        <v>44</v>
      </c>
      <c r="D93" s="20"/>
    </row>
    <row r="94" spans="1:4">
      <c r="A94" s="30" t="s">
        <v>104</v>
      </c>
      <c r="B94" s="33">
        <f>B93*1.2+B90</f>
        <v>945900.82399999991</v>
      </c>
      <c r="C94" s="38" t="s">
        <v>44</v>
      </c>
      <c r="D94" s="20"/>
    </row>
    <row r="95" spans="1:4">
      <c r="A95" s="30" t="s">
        <v>105</v>
      </c>
      <c r="B95" s="33">
        <f>B4+B6+B9-B94</f>
        <v>348818.4360000001</v>
      </c>
      <c r="C95" s="38" t="s">
        <v>44</v>
      </c>
      <c r="D95" s="20"/>
    </row>
  </sheetData>
  <sheetProtection formatCells="0" formatColumns="0" formatRow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5</vt:lpstr>
      <vt:lpstr>'Украинский бульвар, д. 5'!Область_печати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2021-05-25T00:37:29Z</cp:lastPrinted>
  <dcterms:created xsi:type="dcterms:W3CDTF">2016-03-18T02:51:51Z</dcterms:created>
  <dcterms:modified xsi:type="dcterms:W3CDTF">2022-02-14T02:02:44Z</dcterms:modified>
</cp:coreProperties>
</file>