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Осетровка, д. 4" sheetId="1" r:id="rId1"/>
    <sheet name="Работа 2019 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'Работа 2019 '!$A$3:$E$35</definedName>
    <definedName name="_xlnm.Print_Area" localSheetId="0">'Осетровка, д. 4'!$A$1:$E$82</definedName>
  </definedNames>
  <calcPr calcId="144525"/>
</workbook>
</file>

<file path=xl/calcChain.xml><?xml version="1.0" encoding="utf-8"?>
<calcChain xmlns="http://schemas.openxmlformats.org/spreadsheetml/2006/main">
  <c r="B10" i="1" l="1"/>
  <c r="B66" i="1" l="1"/>
  <c r="B74" i="1"/>
  <c r="B27" i="1"/>
  <c r="B7" i="1" l="1"/>
  <c r="B72" i="1" l="1"/>
  <c r="B69" i="1"/>
  <c r="B41" i="1"/>
  <c r="B20" i="1"/>
  <c r="B18" i="1"/>
  <c r="B15" i="1"/>
  <c r="B12" i="1"/>
  <c r="B9" i="1"/>
  <c r="B8" i="1" s="1"/>
  <c r="B81" i="1"/>
  <c r="B80" i="1" s="1"/>
  <c r="B83" i="1" l="1"/>
  <c r="H83" i="1" s="1"/>
  <c r="B84" i="1" l="1"/>
  <c r="B85" i="1" l="1"/>
  <c r="B86" i="1" s="1"/>
</calcChain>
</file>

<file path=xl/sharedStrings.xml><?xml version="1.0" encoding="utf-8"?>
<sst xmlns="http://schemas.openxmlformats.org/spreadsheetml/2006/main" count="303" uniqueCount="168">
  <si>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</si>
  <si>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</si>
  <si>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</si>
  <si>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</si>
  <si>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</si>
  <si>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</si>
  <si>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</si>
  <si>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</si>
  <si>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</si>
  <si>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</si>
  <si>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</si>
  <si>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</si>
  <si>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</si>
  <si>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</si>
  <si>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</si>
  <si>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</si>
  <si>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</si>
  <si>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</si>
  <si>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</si>
  <si>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</si>
  <si>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</si>
  <si>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</si>
  <si>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</si>
  <si>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</si>
  <si>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</si>
  <si>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</si>
  <si>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</si>
  <si>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осмотр подвала</t>
  </si>
  <si>
    <t>раз</t>
  </si>
  <si>
    <t>Адрес: мкр. Осетровка, д. 4</t>
  </si>
  <si>
    <t>Старшие по дому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</si>
  <si>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</si>
  <si>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по дому:</t>
  </si>
  <si>
    <t>Наименование работ</t>
  </si>
  <si>
    <t>Сумма</t>
  </si>
  <si>
    <t>Ед.изм</t>
  </si>
  <si>
    <t>Кол-во</t>
  </si>
  <si>
    <t>Выезд а/машины по заявке</t>
  </si>
  <si>
    <t>выезд</t>
  </si>
  <si>
    <t>Закрытие и открытие стояков</t>
  </si>
  <si>
    <t>1 стояк</t>
  </si>
  <si>
    <t>Отогрев стояков</t>
  </si>
  <si>
    <t>1м</t>
  </si>
  <si>
    <t>сброс воздуха с системы отопления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</si>
  <si>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</si>
  <si>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ОСЕТРОВКА мкр д.4 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</si>
  <si>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</si>
  <si>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</si>
  <si>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</t>
  </si>
  <si>
    <t>Гор. вода потр.при содер.общего имущ-ва  в МКД 3,4 кв.2019г.</t>
  </si>
  <si>
    <t>Дератизация</t>
  </si>
  <si>
    <t>Замена стояка  ХВС Осетровка 4 кв 61,64,67,70,73</t>
  </si>
  <si>
    <t>стояк</t>
  </si>
  <si>
    <t>Замена труб отопления</t>
  </si>
  <si>
    <t>Организация мест накоп.ртуть сод-х ламп 3,4 кв. 2019г. К=0,6</t>
  </si>
  <si>
    <t>Осмотр сантех. оборудования</t>
  </si>
  <si>
    <t>шт.</t>
  </si>
  <si>
    <t>Очистка канализационной сети</t>
  </si>
  <si>
    <t>Смена труб отопления ППР д. 20 (полотенцесушит/без сварочных</t>
  </si>
  <si>
    <t>Смена труб отопления ППР д. 25 (без сварочных работ)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</si>
  <si>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</si>
  <si>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</si>
  <si>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</si>
  <si>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</si>
  <si>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</si>
  <si>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</si>
  <si>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</si>
  <si>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</si>
  <si>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светильников с датчиком на движение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</si>
  <si>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</si>
  <si>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</si>
  <si>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</si>
  <si>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</si>
  <si>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</si>
  <si>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</si>
  <si>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</si>
  <si>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</si>
  <si>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</si>
  <si>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</si>
  <si>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</si>
  <si>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</si>
  <si>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</si>
  <si>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</si>
  <si>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</si>
  <si>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</si>
  <si>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</si>
  <si>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ОСЕТРОВКА мкр д.4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</si>
  <si>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</si>
  <si>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</si>
  <si>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</si>
  <si>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</si>
  <si>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</si>
  <si>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</si>
  <si>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</si>
  <si>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</si>
  <si>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</si>
  <si>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</si>
  <si>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</si>
  <si>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</si>
  <si>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</si>
  <si>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</si>
  <si>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</si>
  <si>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</si>
  <si>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</si>
  <si>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</si>
  <si>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</si>
  <si>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</si>
  <si>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</si>
  <si>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</si>
  <si>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</si>
  <si>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</si>
  <si>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</si>
  <si>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</si>
  <si>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</si>
  <si>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</si>
  <si>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Уборка МОП 1,2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</si>
  <si>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</si>
  <si>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</si>
  <si>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</si>
  <si>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</si>
  <si>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</si>
  <si>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</si>
  <si>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</si>
  <si>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</si>
  <si>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</si>
  <si>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Дезинсекция Портал 75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</si>
  <si>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</si>
  <si>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</si>
  <si>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</si>
  <si>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</si>
  <si>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</si>
  <si>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</si>
  <si>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Замена стояков  ХВС Осетровка 4 кв 61,64,67,70,73</t>
  </si>
  <si>
    <t>Замена части стояка ГВС</t>
  </si>
  <si>
    <t>место</t>
  </si>
  <si>
    <t>Осмотр подвала</t>
  </si>
  <si>
    <t>1 дом</t>
  </si>
  <si>
    <t>Ремонт радиаторов</t>
  </si>
  <si>
    <t>100 рад</t>
  </si>
  <si>
    <t>Ремонт труб КНС</t>
  </si>
  <si>
    <t>Смена врезки/сборки (с применением сварочных работ) общая</t>
  </si>
  <si>
    <t>Смена врезки/сборки без сварочных работ</t>
  </si>
  <si>
    <t>Смена труб ХВС и ГВС д. 25</t>
  </si>
  <si>
    <t>замена стояка ХВС</t>
  </si>
  <si>
    <t>1 м</t>
  </si>
  <si>
    <t>подготовка теплового узла к эксплуатации</t>
  </si>
  <si>
    <t>узел</t>
  </si>
  <si>
    <t>покраска, изоляция труб отопления</t>
  </si>
  <si>
    <t>частичная замена розлива отопления</t>
  </si>
  <si>
    <t>розлив</t>
  </si>
  <si>
    <t>Засыпка ям, промоин в асфальтовом покрытии придомовых территорий отсев</t>
  </si>
  <si>
    <t>м3</t>
  </si>
  <si>
    <t>Изготовление и установка козырька над вентшахтой</t>
  </si>
  <si>
    <t>Закрепление кабеля</t>
  </si>
  <si>
    <t>Замена электропатрона с материалами при открытой арматуре</t>
  </si>
  <si>
    <t>Замена электропроводки</t>
  </si>
  <si>
    <t>Монтаж освещения над под-м с точкой подкл.от пл-ки(светильник на движе</t>
  </si>
  <si>
    <t>1подъезд</t>
  </si>
  <si>
    <t>Навеска замка (крабовый)</t>
  </si>
  <si>
    <t>Ремонт кровли из асбестоцементных листов с исп-ем  мастики (сазилас)</t>
  </si>
  <si>
    <t>Ремонт межпанельных швов</t>
  </si>
  <si>
    <t>Ремонт межпанельных швов вилатерм</t>
  </si>
  <si>
    <t>Смена дверных приборов(ручки, шарниров)</t>
  </si>
  <si>
    <t>100 шт</t>
  </si>
  <si>
    <t>Устройство герметичных перегородок</t>
  </si>
  <si>
    <t>восстановление освещение в подвальноем помещении</t>
  </si>
  <si>
    <t>замена светильников с лампой накаливания</t>
  </si>
  <si>
    <t>снятие температурных параметров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</si>
</sst>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&quot; &quot;##0.00_-;\-* #&quot; &quot;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9" applyNumberFormat="0" applyAlignment="0" applyProtection="0"/>
    <xf numFmtId="0" fontId="19" fillId="2" borderId="9" applyNumberFormat="0" applyAlignment="0" applyProtection="0"/>
    <xf numFmtId="0" fontId="20" fillId="0" borderId="10" applyNumberFormat="0" applyFill="0" applyAlignment="0" applyProtection="0"/>
    <xf numFmtId="0" fontId="21" fillId="8" borderId="11" applyNumberFormat="0" applyAlignment="0" applyProtection="0"/>
    <xf numFmtId="0" fontId="22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/>
    <xf numFmtId="164" fontId="8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0" xfId="0"/>
    <xf numFmtId="4" fontId="0" fillId="0" borderId="0" xfId="0" applyNumberFormat="1"/>
    <xf numFmtId="4" fontId="0" fillId="0" borderId="2" xfId="0" applyNumberFormat="1" applyFill="1" applyBorder="1"/>
    <xf numFmtId="4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/>
    <xf numFmtId="0" fontId="9" fillId="3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0" fillId="0" borderId="0" xfId="0" applyFill="1"/>
    <xf numFmtId="164" fontId="5" fillId="0" borderId="2" xfId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4" fontId="26" fillId="0" borderId="14" xfId="0" applyNumberFormat="1" applyFont="1" applyFill="1" applyBorder="1" applyAlignment="1" applyProtection="1">
      <alignment horizontal="center" vertical="top" wrapText="1"/>
    </xf>
    <xf numFmtId="2" fontId="26" fillId="0" borderId="14" xfId="0" applyNumberFormat="1" applyFont="1" applyFill="1" applyBorder="1" applyAlignment="1" applyProtection="1">
      <alignment horizontal="center" vertical="top" wrapText="1"/>
    </xf>
    <xf numFmtId="4" fontId="26" fillId="0" borderId="14" xfId="0" applyNumberFormat="1" applyFont="1" applyFill="1" applyBorder="1" applyAlignment="1" applyProtection="1">
      <alignment horizontal="center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49" fontId="0" fillId="0" borderId="18" xfId="0" applyNumberFormat="1" applyFill="1" applyBorder="1"/>
    <xf numFmtId="165" fontId="0" fillId="0" borderId="18" xfId="0" applyNumberFormat="1" applyFill="1" applyBorder="1"/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 vertical="top" wrapText="1"/>
    </xf>
    <xf numFmtId="0" fontId="26" fillId="0" borderId="16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left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086;&#1089;&#1077;&#1090;&#1088;&#1086;&#1074;&#1082;&#1072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0">
          <cell r="B60">
            <v>912059.68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6"/>
  <sheetViews>
    <sheetView tabSelected="1" workbookViewId="0">
      <pane ySplit="3" topLeftCell="A4" activePane="bottomLeft" state="frozen"/>
      <selection pane="bottomLeft" activeCell="A11" sqref="A11:D11"/>
    </sheetView>
  </sheetViews>
  <sheetFormatPr defaultRowHeight="15" x14ac:dyDescent="0.25"/>
  <cols>
    <col min="1" max="1" width="78.5703125" style="9" customWidth="1"/>
    <col min="2" max="2" width="18.42578125" style="3" customWidth="1"/>
    <col min="3" max="3" width="12.140625" style="18" customWidth="1"/>
    <col min="4" max="4" width="14.140625" style="18" customWidth="1"/>
    <col min="5" max="5" width="0" style="1" hidden="1" customWidth="1"/>
    <col min="6" max="7" width="9.140625" style="1"/>
    <col min="8" max="8" width="14.42578125" style="1" customWidth="1"/>
    <col min="9" max="16384" width="9.140625" style="1"/>
  </cols>
  <sheetData>
    <row r="1" spans="1:4" ht="43.5" customHeight="1" x14ac:dyDescent="0.25">
      <c r="A1" s="52" t="s">
        <v>31</v>
      </c>
      <c r="B1" s="53"/>
      <c r="C1" s="53"/>
      <c r="D1" s="54"/>
    </row>
    <row r="2" spans="1:4" x14ac:dyDescent="0.25">
      <c r="A2" s="5" t="s">
        <v>29</v>
      </c>
      <c r="B2" s="51" t="s">
        <v>103</v>
      </c>
      <c r="C2" s="51"/>
      <c r="D2" s="51"/>
    </row>
    <row r="3" spans="1:4" ht="63.75" customHeight="1" x14ac:dyDescent="0.25">
      <c r="A3" s="4" t="s">
        <v>0</v>
      </c>
      <c r="B3" s="12" t="s">
        <v>26</v>
      </c>
      <c r="C3" s="15" t="s">
        <v>1</v>
      </c>
      <c r="D3" s="12" t="s">
        <v>2</v>
      </c>
    </row>
    <row r="4" spans="1:4" x14ac:dyDescent="0.25">
      <c r="A4" s="55" t="s">
        <v>32</v>
      </c>
      <c r="B4" s="55"/>
      <c r="C4" s="55"/>
      <c r="D4" s="55"/>
    </row>
    <row r="5" spans="1:4" x14ac:dyDescent="0.25">
      <c r="A5" s="4" t="s">
        <v>104</v>
      </c>
      <c r="B5" s="36">
        <v>1098047.92</v>
      </c>
      <c r="C5" s="38" t="s">
        <v>102</v>
      </c>
      <c r="D5" s="12"/>
    </row>
    <row r="6" spans="1:4" x14ac:dyDescent="0.25">
      <c r="A6" s="4" t="s">
        <v>105</v>
      </c>
      <c r="B6" s="36">
        <v>1126531.44</v>
      </c>
      <c r="C6" s="38" t="s">
        <v>102</v>
      </c>
      <c r="D6" s="12"/>
    </row>
    <row r="7" spans="1:4" x14ac:dyDescent="0.25">
      <c r="A7" s="4" t="s">
        <v>106</v>
      </c>
      <c r="B7" s="36">
        <f>B6-B5</f>
        <v>28483.520000000019</v>
      </c>
      <c r="C7" s="38" t="s">
        <v>102</v>
      </c>
      <c r="D7" s="12"/>
    </row>
    <row r="8" spans="1:4" x14ac:dyDescent="0.25">
      <c r="A8" s="4" t="s">
        <v>3</v>
      </c>
      <c r="B8" s="36">
        <f>B9</f>
        <v>9515.52</v>
      </c>
      <c r="C8" s="38" t="s">
        <v>102</v>
      </c>
      <c r="D8" s="12"/>
    </row>
    <row r="9" spans="1:4" ht="13.5" customHeight="1" x14ac:dyDescent="0.25">
      <c r="A9" s="13" t="s">
        <v>4</v>
      </c>
      <c r="B9" s="35">
        <f>792.96*12</f>
        <v>9515.52</v>
      </c>
      <c r="C9" s="7" t="s">
        <v>102</v>
      </c>
      <c r="D9" s="14"/>
    </row>
    <row r="10" spans="1:4" x14ac:dyDescent="0.25">
      <c r="A10" s="5" t="s">
        <v>107</v>
      </c>
      <c r="B10" s="33">
        <f>B5</f>
        <v>1098047.92</v>
      </c>
      <c r="C10" s="38" t="s">
        <v>102</v>
      </c>
      <c r="D10" s="7"/>
    </row>
    <row r="11" spans="1:4" x14ac:dyDescent="0.25">
      <c r="A11" s="50" t="s">
        <v>5</v>
      </c>
      <c r="B11" s="50"/>
      <c r="C11" s="50"/>
      <c r="D11" s="50"/>
    </row>
    <row r="12" spans="1:4" ht="15.75" thickBot="1" x14ac:dyDescent="0.3">
      <c r="A12" s="6" t="s">
        <v>10</v>
      </c>
      <c r="B12" s="33">
        <f>SUM(B13:B14)</f>
        <v>201814.56</v>
      </c>
      <c r="C12" s="38" t="s">
        <v>102</v>
      </c>
      <c r="D12" s="7"/>
    </row>
    <row r="13" spans="1:4" s="32" customFormat="1" ht="15.75" thickBot="1" x14ac:dyDescent="0.3">
      <c r="A13" s="48" t="s">
        <v>108</v>
      </c>
      <c r="B13" s="49">
        <v>98781.6</v>
      </c>
      <c r="C13" s="48" t="s">
        <v>7</v>
      </c>
      <c r="D13" s="49">
        <v>25008</v>
      </c>
    </row>
    <row r="14" spans="1:4" s="32" customFormat="1" ht="15.75" thickBot="1" x14ac:dyDescent="0.3">
      <c r="A14" s="48" t="s">
        <v>109</v>
      </c>
      <c r="B14" s="49">
        <v>103032.96000000001</v>
      </c>
      <c r="C14" s="48" t="s">
        <v>6</v>
      </c>
      <c r="D14" s="49">
        <v>25008</v>
      </c>
    </row>
    <row r="15" spans="1:4" ht="29.25" thickBot="1" x14ac:dyDescent="0.3">
      <c r="A15" s="6" t="s">
        <v>11</v>
      </c>
      <c r="B15" s="33">
        <f>SUM(B16:B17)</f>
        <v>85232.11</v>
      </c>
      <c r="C15" s="38" t="s">
        <v>102</v>
      </c>
      <c r="D15" s="7"/>
    </row>
    <row r="16" spans="1:4" s="32" customFormat="1" ht="15.75" thickBot="1" x14ac:dyDescent="0.3">
      <c r="A16" s="48" t="s">
        <v>115</v>
      </c>
      <c r="B16" s="49">
        <v>41512.620000000003</v>
      </c>
      <c r="C16" s="48" t="s">
        <v>6</v>
      </c>
      <c r="D16" s="49">
        <v>25007.599999999999</v>
      </c>
    </row>
    <row r="17" spans="1:4" s="32" customFormat="1" ht="15.75" thickBot="1" x14ac:dyDescent="0.3">
      <c r="A17" s="48" t="s">
        <v>110</v>
      </c>
      <c r="B17" s="49">
        <v>43719.49</v>
      </c>
      <c r="C17" s="48" t="s">
        <v>6</v>
      </c>
      <c r="D17" s="49">
        <v>23010.26</v>
      </c>
    </row>
    <row r="18" spans="1:4" ht="15.75" thickBot="1" x14ac:dyDescent="0.3">
      <c r="A18" s="6" t="s">
        <v>12</v>
      </c>
      <c r="B18" s="33">
        <f>SUM(B19:B19)</f>
        <v>12739.99</v>
      </c>
      <c r="C18" s="38" t="s">
        <v>102</v>
      </c>
      <c r="D18" s="7"/>
    </row>
    <row r="19" spans="1:4" s="32" customFormat="1" ht="15.75" thickBot="1" x14ac:dyDescent="0.3">
      <c r="A19" s="48" t="s">
        <v>116</v>
      </c>
      <c r="B19" s="49">
        <v>12739.99</v>
      </c>
      <c r="C19" s="48" t="s">
        <v>13</v>
      </c>
      <c r="D19" s="49">
        <v>197</v>
      </c>
    </row>
    <row r="20" spans="1:4" ht="29.25" thickBot="1" x14ac:dyDescent="0.3">
      <c r="A20" s="6" t="s">
        <v>14</v>
      </c>
      <c r="B20" s="33">
        <f>SUM(B21:B26)</f>
        <v>28259.040000000001</v>
      </c>
      <c r="C20" s="38" t="s">
        <v>102</v>
      </c>
      <c r="D20" s="7"/>
    </row>
    <row r="21" spans="1:4" s="32" customFormat="1" ht="15.75" thickBot="1" x14ac:dyDescent="0.3">
      <c r="A21" s="48" t="s">
        <v>117</v>
      </c>
      <c r="B21" s="49">
        <v>2500.8000000000002</v>
      </c>
      <c r="C21" s="48" t="s">
        <v>6</v>
      </c>
      <c r="D21" s="49">
        <v>25008</v>
      </c>
    </row>
    <row r="22" spans="1:4" s="32" customFormat="1" ht="15.75" thickBot="1" x14ac:dyDescent="0.3">
      <c r="A22" s="48" t="s">
        <v>118</v>
      </c>
      <c r="B22" s="49">
        <v>2250.7199999999998</v>
      </c>
      <c r="C22" s="48" t="s">
        <v>6</v>
      </c>
      <c r="D22" s="49">
        <v>25008</v>
      </c>
    </row>
    <row r="23" spans="1:4" s="32" customFormat="1" ht="15.75" thickBot="1" x14ac:dyDescent="0.3">
      <c r="A23" s="48" t="s">
        <v>119</v>
      </c>
      <c r="B23" s="49">
        <v>2250.7199999999998</v>
      </c>
      <c r="C23" s="48" t="s">
        <v>6</v>
      </c>
      <c r="D23" s="49">
        <v>25008</v>
      </c>
    </row>
    <row r="24" spans="1:4" s="32" customFormat="1" ht="15.75" thickBot="1" x14ac:dyDescent="0.3">
      <c r="A24" s="48" t="s">
        <v>120</v>
      </c>
      <c r="B24" s="49">
        <v>2250.7199999999998</v>
      </c>
      <c r="C24" s="48" t="s">
        <v>6</v>
      </c>
      <c r="D24" s="49">
        <v>25008</v>
      </c>
    </row>
    <row r="25" spans="1:4" s="32" customFormat="1" ht="15.75" thickBot="1" x14ac:dyDescent="0.3">
      <c r="A25" s="48" t="s">
        <v>121</v>
      </c>
      <c r="B25" s="49">
        <v>9503.0400000000009</v>
      </c>
      <c r="C25" s="48" t="s">
        <v>6</v>
      </c>
      <c r="D25" s="49">
        <v>25008</v>
      </c>
    </row>
    <row r="26" spans="1:4" s="32" customFormat="1" ht="15.75" thickBot="1" x14ac:dyDescent="0.3">
      <c r="A26" s="48" t="s">
        <v>122</v>
      </c>
      <c r="B26" s="49">
        <v>9503.0400000000009</v>
      </c>
      <c r="C26" s="48" t="s">
        <v>6</v>
      </c>
      <c r="D26" s="49">
        <v>25008</v>
      </c>
    </row>
    <row r="27" spans="1:4" ht="29.25" thickBot="1" x14ac:dyDescent="0.3">
      <c r="A27" s="6" t="s">
        <v>15</v>
      </c>
      <c r="B27" s="33">
        <f>SUM(B28:B40)</f>
        <v>83546.95</v>
      </c>
      <c r="C27" s="38" t="s">
        <v>102</v>
      </c>
      <c r="D27" s="17"/>
    </row>
    <row r="28" spans="1:4" s="32" customFormat="1" ht="15.75" thickBot="1" x14ac:dyDescent="0.3">
      <c r="A28" s="48" t="s">
        <v>153</v>
      </c>
      <c r="B28" s="49">
        <v>1710.2</v>
      </c>
      <c r="C28" s="48" t="s">
        <v>56</v>
      </c>
      <c r="D28" s="49">
        <v>5</v>
      </c>
    </row>
    <row r="29" spans="1:4" s="32" customFormat="1" ht="15.75" thickBot="1" x14ac:dyDescent="0.3">
      <c r="A29" s="48" t="s">
        <v>154</v>
      </c>
      <c r="B29" s="49">
        <v>230.61</v>
      </c>
      <c r="C29" s="48" t="s">
        <v>56</v>
      </c>
      <c r="D29" s="49">
        <v>1</v>
      </c>
    </row>
    <row r="30" spans="1:4" s="32" customFormat="1" ht="15.75" thickBot="1" x14ac:dyDescent="0.3">
      <c r="A30" s="48" t="s">
        <v>155</v>
      </c>
      <c r="B30" s="49">
        <v>3053.05</v>
      </c>
      <c r="C30" s="48" t="s">
        <v>7</v>
      </c>
      <c r="D30" s="49">
        <v>13</v>
      </c>
    </row>
    <row r="31" spans="1:4" s="32" customFormat="1" ht="15.75" thickBot="1" x14ac:dyDescent="0.3">
      <c r="A31" s="48" t="s">
        <v>156</v>
      </c>
      <c r="B31" s="49">
        <v>40508.82</v>
      </c>
      <c r="C31" s="48" t="s">
        <v>157</v>
      </c>
      <c r="D31" s="49">
        <v>18</v>
      </c>
    </row>
    <row r="32" spans="1:4" s="32" customFormat="1" ht="15.75" thickBot="1" x14ac:dyDescent="0.3">
      <c r="A32" s="48" t="s">
        <v>158</v>
      </c>
      <c r="B32" s="49">
        <v>333.38</v>
      </c>
      <c r="C32" s="48" t="s">
        <v>56</v>
      </c>
      <c r="D32" s="49">
        <v>1</v>
      </c>
    </row>
    <row r="33" spans="1:5" s="32" customFormat="1" ht="15.75" thickBot="1" x14ac:dyDescent="0.3">
      <c r="A33" s="48" t="s">
        <v>159</v>
      </c>
      <c r="B33" s="49">
        <v>1509.2</v>
      </c>
      <c r="C33" s="48" t="s">
        <v>7</v>
      </c>
      <c r="D33" s="49">
        <v>8</v>
      </c>
    </row>
    <row r="34" spans="1:5" s="32" customFormat="1" ht="15.75" thickBot="1" x14ac:dyDescent="0.3">
      <c r="A34" s="48" t="s">
        <v>160</v>
      </c>
      <c r="B34" s="49">
        <v>13346.64</v>
      </c>
      <c r="C34" s="48" t="s">
        <v>42</v>
      </c>
      <c r="D34" s="49">
        <v>12</v>
      </c>
    </row>
    <row r="35" spans="1:5" s="32" customFormat="1" ht="15.75" thickBot="1" x14ac:dyDescent="0.3">
      <c r="A35" s="48" t="s">
        <v>161</v>
      </c>
      <c r="B35" s="49">
        <v>8195.83</v>
      </c>
      <c r="C35" s="48" t="s">
        <v>136</v>
      </c>
      <c r="D35" s="49">
        <v>1</v>
      </c>
    </row>
    <row r="36" spans="1:5" s="32" customFormat="1" ht="15.75" thickBot="1" x14ac:dyDescent="0.3">
      <c r="A36" s="48" t="s">
        <v>162</v>
      </c>
      <c r="B36" s="49">
        <v>5115.3999999999996</v>
      </c>
      <c r="C36" s="48" t="s">
        <v>163</v>
      </c>
      <c r="D36" s="49">
        <v>2</v>
      </c>
    </row>
    <row r="37" spans="1:5" s="32" customFormat="1" ht="15.75" thickBot="1" x14ac:dyDescent="0.3">
      <c r="A37" s="48" t="s">
        <v>164</v>
      </c>
      <c r="B37" s="49">
        <v>2273.14</v>
      </c>
      <c r="C37" s="48" t="s">
        <v>56</v>
      </c>
      <c r="D37" s="49">
        <v>1</v>
      </c>
    </row>
    <row r="38" spans="1:5" s="32" customFormat="1" ht="15.75" thickBot="1" x14ac:dyDescent="0.3">
      <c r="A38" s="48" t="s">
        <v>165</v>
      </c>
      <c r="B38" s="49">
        <v>6724.16</v>
      </c>
      <c r="C38" s="48" t="s">
        <v>136</v>
      </c>
      <c r="D38" s="49">
        <v>1</v>
      </c>
    </row>
    <row r="39" spans="1:5" s="32" customFormat="1" ht="15.75" thickBot="1" x14ac:dyDescent="0.3">
      <c r="A39" s="48" t="s">
        <v>166</v>
      </c>
      <c r="B39" s="49">
        <v>419.67</v>
      </c>
      <c r="C39" s="48" t="s">
        <v>56</v>
      </c>
      <c r="D39" s="49">
        <v>1</v>
      </c>
    </row>
    <row r="40" spans="1:5" s="32" customFormat="1" ht="15.75" thickBot="1" x14ac:dyDescent="0.3">
      <c r="A40" s="48" t="s">
        <v>167</v>
      </c>
      <c r="B40" s="49">
        <v>126.85</v>
      </c>
      <c r="C40" s="48" t="s">
        <v>56</v>
      </c>
      <c r="D40" s="49">
        <v>1</v>
      </c>
    </row>
    <row r="41" spans="1:5" ht="43.5" thickBot="1" x14ac:dyDescent="0.3">
      <c r="A41" s="6" t="s">
        <v>16</v>
      </c>
      <c r="B41" s="33">
        <f>SUM(B42:B62)</f>
        <v>325449.44</v>
      </c>
      <c r="C41" s="38" t="s">
        <v>102</v>
      </c>
      <c r="D41" s="16"/>
      <c r="E41" s="2"/>
    </row>
    <row r="42" spans="1:5" s="32" customFormat="1" ht="15.75" thickBot="1" x14ac:dyDescent="0.3">
      <c r="A42" s="48" t="s">
        <v>37</v>
      </c>
      <c r="B42" s="49">
        <v>2268.6</v>
      </c>
      <c r="C42" s="48" t="s">
        <v>38</v>
      </c>
      <c r="D42" s="49">
        <v>4</v>
      </c>
    </row>
    <row r="43" spans="1:5" s="32" customFormat="1" ht="15.75" thickBot="1" x14ac:dyDescent="0.3">
      <c r="A43" s="48" t="s">
        <v>37</v>
      </c>
      <c r="B43" s="49">
        <v>1134.3</v>
      </c>
      <c r="C43" s="48" t="s">
        <v>38</v>
      </c>
      <c r="D43" s="49">
        <v>2</v>
      </c>
    </row>
    <row r="44" spans="1:5" s="32" customFormat="1" ht="15.75" thickBot="1" x14ac:dyDescent="0.3">
      <c r="A44" s="48" t="s">
        <v>39</v>
      </c>
      <c r="B44" s="49">
        <v>1618.72</v>
      </c>
      <c r="C44" s="48" t="s">
        <v>40</v>
      </c>
      <c r="D44" s="49">
        <v>2</v>
      </c>
    </row>
    <row r="45" spans="1:5" s="32" customFormat="1" ht="15.75" thickBot="1" x14ac:dyDescent="0.3">
      <c r="A45" s="48" t="s">
        <v>130</v>
      </c>
      <c r="B45" s="49">
        <v>2957.2</v>
      </c>
      <c r="C45" s="48" t="s">
        <v>56</v>
      </c>
      <c r="D45" s="49">
        <v>4</v>
      </c>
    </row>
    <row r="46" spans="1:5" s="32" customFormat="1" ht="15.75" thickBot="1" x14ac:dyDescent="0.3">
      <c r="A46" s="48" t="s">
        <v>131</v>
      </c>
      <c r="B46" s="49">
        <v>3801.52</v>
      </c>
      <c r="C46" s="48" t="s">
        <v>56</v>
      </c>
      <c r="D46" s="49">
        <v>4</v>
      </c>
    </row>
    <row r="47" spans="1:5" s="32" customFormat="1" ht="15.75" thickBot="1" x14ac:dyDescent="0.3">
      <c r="A47" s="48" t="s">
        <v>132</v>
      </c>
      <c r="B47" s="49">
        <v>83859.16</v>
      </c>
      <c r="C47" s="48" t="s">
        <v>52</v>
      </c>
      <c r="D47" s="49">
        <v>1</v>
      </c>
    </row>
    <row r="48" spans="1:5" s="32" customFormat="1" ht="15.75" thickBot="1" x14ac:dyDescent="0.3">
      <c r="A48" s="48" t="s">
        <v>133</v>
      </c>
      <c r="B48" s="49">
        <v>2182.31</v>
      </c>
      <c r="C48" s="48" t="s">
        <v>134</v>
      </c>
      <c r="D48" s="49">
        <v>1</v>
      </c>
    </row>
    <row r="49" spans="1:4" s="32" customFormat="1" ht="15.75" thickBot="1" x14ac:dyDescent="0.3">
      <c r="A49" s="48" t="s">
        <v>135</v>
      </c>
      <c r="B49" s="49">
        <v>1907.15</v>
      </c>
      <c r="C49" s="48" t="s">
        <v>136</v>
      </c>
      <c r="D49" s="49">
        <v>5</v>
      </c>
    </row>
    <row r="50" spans="1:4" s="32" customFormat="1" ht="15.75" thickBot="1" x14ac:dyDescent="0.3">
      <c r="A50" s="48" t="s">
        <v>55</v>
      </c>
      <c r="B50" s="49">
        <v>199.29</v>
      </c>
      <c r="C50" s="48" t="s">
        <v>56</v>
      </c>
      <c r="D50" s="49">
        <v>1</v>
      </c>
    </row>
    <row r="51" spans="1:4" s="32" customFormat="1" ht="15.75" thickBot="1" x14ac:dyDescent="0.3">
      <c r="A51" s="48" t="s">
        <v>57</v>
      </c>
      <c r="B51" s="49">
        <v>696.8</v>
      </c>
      <c r="C51" s="48" t="s">
        <v>7</v>
      </c>
      <c r="D51" s="49">
        <v>5</v>
      </c>
    </row>
    <row r="52" spans="1:4" s="32" customFormat="1" ht="15.75" thickBot="1" x14ac:dyDescent="0.3">
      <c r="A52" s="48" t="s">
        <v>57</v>
      </c>
      <c r="B52" s="49">
        <v>1393.6</v>
      </c>
      <c r="C52" s="48" t="s">
        <v>7</v>
      </c>
      <c r="D52" s="49">
        <v>10</v>
      </c>
    </row>
    <row r="53" spans="1:4" s="32" customFormat="1" ht="15.75" thickBot="1" x14ac:dyDescent="0.3">
      <c r="A53" s="48" t="s">
        <v>137</v>
      </c>
      <c r="B53" s="49">
        <v>280.05</v>
      </c>
      <c r="C53" s="48" t="s">
        <v>138</v>
      </c>
      <c r="D53" s="49">
        <v>0.01</v>
      </c>
    </row>
    <row r="54" spans="1:4" s="32" customFormat="1" ht="15.75" thickBot="1" x14ac:dyDescent="0.3">
      <c r="A54" s="48" t="s">
        <v>139</v>
      </c>
      <c r="B54" s="49">
        <v>513.42999999999995</v>
      </c>
      <c r="C54" s="48" t="s">
        <v>56</v>
      </c>
      <c r="D54" s="49">
        <v>2.5</v>
      </c>
    </row>
    <row r="55" spans="1:4" s="32" customFormat="1" ht="15.75" thickBot="1" x14ac:dyDescent="0.3">
      <c r="A55" s="48" t="s">
        <v>140</v>
      </c>
      <c r="B55" s="49">
        <v>2005.85</v>
      </c>
      <c r="C55" s="48" t="s">
        <v>56</v>
      </c>
      <c r="D55" s="49">
        <v>1</v>
      </c>
    </row>
    <row r="56" spans="1:4" s="32" customFormat="1" ht="15.75" thickBot="1" x14ac:dyDescent="0.3">
      <c r="A56" s="48" t="s">
        <v>141</v>
      </c>
      <c r="B56" s="49">
        <v>1083.27</v>
      </c>
      <c r="C56" s="48" t="s">
        <v>56</v>
      </c>
      <c r="D56" s="49">
        <v>1</v>
      </c>
    </row>
    <row r="57" spans="1:4" s="32" customFormat="1" ht="15.75" thickBot="1" x14ac:dyDescent="0.3">
      <c r="A57" s="48" t="s">
        <v>142</v>
      </c>
      <c r="B57" s="49">
        <v>11784</v>
      </c>
      <c r="C57" s="48" t="s">
        <v>7</v>
      </c>
      <c r="D57" s="49">
        <v>8</v>
      </c>
    </row>
    <row r="58" spans="1:4" s="32" customFormat="1" ht="15.75" thickBot="1" x14ac:dyDescent="0.3">
      <c r="A58" s="48" t="s">
        <v>143</v>
      </c>
      <c r="B58" s="49">
        <v>3299.1</v>
      </c>
      <c r="C58" s="48" t="s">
        <v>144</v>
      </c>
      <c r="D58" s="49">
        <v>5</v>
      </c>
    </row>
    <row r="59" spans="1:4" s="32" customFormat="1" ht="15.75" thickBot="1" x14ac:dyDescent="0.3">
      <c r="A59" s="48" t="s">
        <v>27</v>
      </c>
      <c r="B59" s="49">
        <v>381.43</v>
      </c>
      <c r="C59" s="48" t="s">
        <v>136</v>
      </c>
      <c r="D59" s="49">
        <v>1</v>
      </c>
    </row>
    <row r="60" spans="1:4" s="32" customFormat="1" ht="15.75" thickBot="1" x14ac:dyDescent="0.3">
      <c r="A60" s="48" t="s">
        <v>145</v>
      </c>
      <c r="B60" s="49">
        <v>167336.66</v>
      </c>
      <c r="C60" s="48" t="s">
        <v>146</v>
      </c>
      <c r="D60" s="49">
        <v>1</v>
      </c>
    </row>
    <row r="61" spans="1:4" s="32" customFormat="1" ht="15.75" thickBot="1" x14ac:dyDescent="0.3">
      <c r="A61" s="48" t="s">
        <v>147</v>
      </c>
      <c r="B61" s="49">
        <v>27660</v>
      </c>
      <c r="C61" s="48" t="s">
        <v>136</v>
      </c>
      <c r="D61" s="49">
        <v>1</v>
      </c>
    </row>
    <row r="62" spans="1:4" s="32" customFormat="1" ht="15.75" thickBot="1" x14ac:dyDescent="0.3">
      <c r="A62" s="48" t="s">
        <v>148</v>
      </c>
      <c r="B62" s="49">
        <v>9087</v>
      </c>
      <c r="C62" s="48" t="s">
        <v>149</v>
      </c>
      <c r="D62" s="49">
        <v>1</v>
      </c>
    </row>
    <row r="63" spans="1:4" ht="28.5" x14ac:dyDescent="0.25">
      <c r="A63" s="6" t="s">
        <v>17</v>
      </c>
      <c r="B63" s="33">
        <v>0</v>
      </c>
      <c r="C63" s="38" t="s">
        <v>102</v>
      </c>
      <c r="D63" s="17">
        <v>4</v>
      </c>
    </row>
    <row r="64" spans="1:4" ht="28.5" x14ac:dyDescent="0.25">
      <c r="A64" s="6" t="s">
        <v>18</v>
      </c>
      <c r="B64" s="33">
        <v>0</v>
      </c>
      <c r="C64" s="38" t="s">
        <v>102</v>
      </c>
      <c r="D64" s="7"/>
    </row>
    <row r="65" spans="1:5" x14ac:dyDescent="0.25">
      <c r="A65" s="6" t="s">
        <v>19</v>
      </c>
      <c r="B65" s="33">
        <v>0</v>
      </c>
      <c r="C65" s="38" t="s">
        <v>102</v>
      </c>
      <c r="D65" s="7"/>
      <c r="E65" s="10"/>
    </row>
    <row r="66" spans="1:5" ht="15.75" thickBot="1" x14ac:dyDescent="0.3">
      <c r="A66" s="6" t="s">
        <v>20</v>
      </c>
      <c r="B66" s="33">
        <f>B67</f>
        <v>2525.42</v>
      </c>
      <c r="C66" s="38" t="s">
        <v>102</v>
      </c>
      <c r="D66" s="7"/>
      <c r="E66" s="10"/>
    </row>
    <row r="67" spans="1:5" s="32" customFormat="1" ht="15.75" thickBot="1" x14ac:dyDescent="0.3">
      <c r="A67" s="48" t="s">
        <v>152</v>
      </c>
      <c r="B67" s="49">
        <v>2525.42</v>
      </c>
      <c r="C67" s="48" t="s">
        <v>56</v>
      </c>
      <c r="D67" s="49">
        <v>1</v>
      </c>
    </row>
    <row r="68" spans="1:5" ht="28.5" x14ac:dyDescent="0.25">
      <c r="A68" s="6" t="s">
        <v>21</v>
      </c>
      <c r="B68" s="33">
        <v>0</v>
      </c>
      <c r="C68" s="38" t="s">
        <v>102</v>
      </c>
      <c r="D68" s="11"/>
    </row>
    <row r="69" spans="1:5" ht="29.25" thickBot="1" x14ac:dyDescent="0.3">
      <c r="A69" s="6" t="s">
        <v>22</v>
      </c>
      <c r="B69" s="33">
        <f>SUM(B70:B71)</f>
        <v>46514.880000000005</v>
      </c>
      <c r="C69" s="38" t="s">
        <v>102</v>
      </c>
      <c r="D69" s="7"/>
    </row>
    <row r="70" spans="1:5" s="32" customFormat="1" ht="15.75" thickBot="1" x14ac:dyDescent="0.3">
      <c r="A70" s="48" t="s">
        <v>123</v>
      </c>
      <c r="B70" s="49">
        <v>22507.200000000001</v>
      </c>
      <c r="C70" s="48" t="s">
        <v>7</v>
      </c>
      <c r="D70" s="49">
        <v>25008</v>
      </c>
    </row>
    <row r="71" spans="1:5" s="32" customFormat="1" ht="15.75" thickBot="1" x14ac:dyDescent="0.3">
      <c r="A71" s="48" t="s">
        <v>124</v>
      </c>
      <c r="B71" s="49">
        <v>24007.68</v>
      </c>
      <c r="C71" s="48" t="s">
        <v>6</v>
      </c>
      <c r="D71" s="49">
        <v>25008</v>
      </c>
    </row>
    <row r="72" spans="1:5" ht="29.25" thickBot="1" x14ac:dyDescent="0.3">
      <c r="A72" s="6" t="s">
        <v>23</v>
      </c>
      <c r="B72" s="33">
        <f>SUM(B73:B73)</f>
        <v>3000</v>
      </c>
      <c r="C72" s="38" t="s">
        <v>102</v>
      </c>
      <c r="D72" s="17"/>
    </row>
    <row r="73" spans="1:5" s="32" customFormat="1" ht="15.75" thickBot="1" x14ac:dyDescent="0.3">
      <c r="A73" s="48" t="s">
        <v>125</v>
      </c>
      <c r="B73" s="49">
        <v>3000</v>
      </c>
      <c r="C73" s="48" t="s">
        <v>6</v>
      </c>
      <c r="D73" s="49">
        <v>1000</v>
      </c>
    </row>
    <row r="74" spans="1:5" ht="43.5" thickBot="1" x14ac:dyDescent="0.3">
      <c r="A74" s="6" t="s">
        <v>24</v>
      </c>
      <c r="B74" s="33">
        <f>SUM(B75:B79)</f>
        <v>122977.29</v>
      </c>
      <c r="C74" s="38" t="s">
        <v>102</v>
      </c>
      <c r="D74" s="17"/>
    </row>
    <row r="75" spans="1:5" s="32" customFormat="1" ht="15.75" thickBot="1" x14ac:dyDescent="0.3">
      <c r="A75" s="48" t="s">
        <v>126</v>
      </c>
      <c r="B75" s="49">
        <v>425.14</v>
      </c>
      <c r="C75" s="48" t="s">
        <v>6</v>
      </c>
      <c r="D75" s="49">
        <v>25008</v>
      </c>
    </row>
    <row r="76" spans="1:5" s="32" customFormat="1" ht="15.75" thickBot="1" x14ac:dyDescent="0.3">
      <c r="A76" s="48" t="s">
        <v>127</v>
      </c>
      <c r="B76" s="49">
        <v>425.14</v>
      </c>
      <c r="C76" s="48" t="s">
        <v>6</v>
      </c>
      <c r="D76" s="49">
        <v>25008</v>
      </c>
    </row>
    <row r="77" spans="1:5" s="32" customFormat="1" ht="15.75" thickBot="1" x14ac:dyDescent="0.3">
      <c r="A77" s="48" t="s">
        <v>128</v>
      </c>
      <c r="B77" s="49">
        <v>54801.26</v>
      </c>
      <c r="C77" s="48" t="s">
        <v>6</v>
      </c>
      <c r="D77" s="49">
        <v>22367.86</v>
      </c>
    </row>
    <row r="78" spans="1:5" s="32" customFormat="1" ht="15.75" thickBot="1" x14ac:dyDescent="0.3">
      <c r="A78" s="48" t="s">
        <v>129</v>
      </c>
      <c r="B78" s="49">
        <v>66329.039999999994</v>
      </c>
      <c r="C78" s="48" t="s">
        <v>6</v>
      </c>
      <c r="D78" s="49">
        <v>24119.65</v>
      </c>
    </row>
    <row r="79" spans="1:5" s="32" customFormat="1" ht="15.75" thickBot="1" x14ac:dyDescent="0.3">
      <c r="A79" s="48" t="s">
        <v>150</v>
      </c>
      <c r="B79" s="49">
        <v>996.71</v>
      </c>
      <c r="C79" s="48" t="s">
        <v>151</v>
      </c>
      <c r="D79" s="49">
        <v>0.5</v>
      </c>
    </row>
    <row r="80" spans="1:5" x14ac:dyDescent="0.25">
      <c r="A80" s="6" t="s">
        <v>25</v>
      </c>
      <c r="B80" s="33">
        <f>B81+B82</f>
        <v>49186.37999999999</v>
      </c>
      <c r="C80" s="38" t="s">
        <v>102</v>
      </c>
      <c r="D80" s="17"/>
    </row>
    <row r="81" spans="1:8" ht="30" x14ac:dyDescent="0.25">
      <c r="A81" s="8" t="s">
        <v>8</v>
      </c>
      <c r="B81" s="34">
        <f>D81*5*12</f>
        <v>5400</v>
      </c>
      <c r="C81" s="11" t="s">
        <v>9</v>
      </c>
      <c r="D81" s="7">
        <v>90</v>
      </c>
    </row>
    <row r="82" spans="1:8" x14ac:dyDescent="0.25">
      <c r="A82" s="19" t="s">
        <v>30</v>
      </c>
      <c r="B82" s="34">
        <v>43786.37999999999</v>
      </c>
      <c r="C82" s="7" t="s">
        <v>102</v>
      </c>
      <c r="D82" s="7"/>
    </row>
    <row r="83" spans="1:8" x14ac:dyDescent="0.25">
      <c r="A83" s="5" t="s">
        <v>111</v>
      </c>
      <c r="B83" s="33">
        <f>B12++B15+B18+B20+B27+B41+B63+B64+B66+B68+B69+B72+B74</f>
        <v>912059.68</v>
      </c>
      <c r="C83" s="38" t="s">
        <v>102</v>
      </c>
      <c r="D83" s="11"/>
      <c r="H83" s="1" t="b">
        <f>B83=[1]Лист1!$B$60</f>
        <v>1</v>
      </c>
    </row>
    <row r="84" spans="1:8" x14ac:dyDescent="0.25">
      <c r="A84" s="5" t="s">
        <v>112</v>
      </c>
      <c r="B84" s="33">
        <f>B83*1.2+B80</f>
        <v>1143657.9959999998</v>
      </c>
      <c r="C84" s="38" t="s">
        <v>102</v>
      </c>
      <c r="D84" s="7"/>
    </row>
    <row r="85" spans="1:8" x14ac:dyDescent="0.25">
      <c r="A85" s="5" t="s">
        <v>113</v>
      </c>
      <c r="B85" s="33">
        <f>B5+B8-B84</f>
        <v>-36094.555999999866</v>
      </c>
      <c r="C85" s="38" t="s">
        <v>102</v>
      </c>
      <c r="D85" s="7"/>
    </row>
    <row r="86" spans="1:8" ht="28.5" x14ac:dyDescent="0.25">
      <c r="A86" s="6" t="s">
        <v>114</v>
      </c>
      <c r="B86" s="33">
        <f>B85+B7</f>
        <v>-7611.0359999998473</v>
      </c>
      <c r="C86" s="38" t="s">
        <v>102</v>
      </c>
      <c r="D86" s="7"/>
    </row>
  </sheetData>
  <sheetProtection formatCells="0" formatColumns="0" sort="0" autoFilter="0" pivotTables="0"/>
  <mergeCells count="4">
    <mergeCell ref="A11:D11"/>
    <mergeCell ref="B2:D2"/>
    <mergeCell ref="A1:D1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5"/>
  <sheetViews>
    <sheetView workbookViewId="0">
      <pane ySplit="3" topLeftCell="A4" activePane="bottomLeft" state="frozen"/>
      <selection pane="bottomLeft" activeCell="M22" sqref="M22"/>
    </sheetView>
  </sheetViews>
  <sheetFormatPr defaultRowHeight="15" x14ac:dyDescent="0.25"/>
  <cols>
    <col min="1" max="1" width="9.140625" style="32"/>
    <col min="2" max="2" width="64.42578125" customWidth="1"/>
    <col min="3" max="3" width="14.140625" style="21" customWidth="1"/>
    <col min="4" max="4" width="14.140625" style="28" customWidth="1"/>
    <col min="5" max="5" width="14.140625" customWidth="1"/>
  </cols>
  <sheetData>
    <row r="1" spans="1:5" x14ac:dyDescent="0.25">
      <c r="B1" s="20" t="s">
        <v>44</v>
      </c>
      <c r="E1" s="20"/>
    </row>
    <row r="2" spans="1:5" x14ac:dyDescent="0.25">
      <c r="B2" s="20" t="s">
        <v>45</v>
      </c>
      <c r="E2" s="20"/>
    </row>
    <row r="3" spans="1:5" x14ac:dyDescent="0.25">
      <c r="A3" s="27" t="s">
        <v>101</v>
      </c>
      <c r="B3" s="25" t="s">
        <v>33</v>
      </c>
      <c r="C3" s="23" t="s">
        <v>34</v>
      </c>
      <c r="D3" s="25" t="s">
        <v>35</v>
      </c>
      <c r="E3" s="25" t="s">
        <v>36</v>
      </c>
    </row>
    <row r="4" spans="1:5" x14ac:dyDescent="0.25">
      <c r="A4" s="24">
        <v>3</v>
      </c>
      <c r="B4" s="19" t="s">
        <v>46</v>
      </c>
      <c r="C4" s="22">
        <v>65682.8</v>
      </c>
      <c r="D4" s="31" t="s">
        <v>13</v>
      </c>
      <c r="E4" s="19">
        <v>1240</v>
      </c>
    </row>
    <row r="5" spans="1:5" x14ac:dyDescent="0.25">
      <c r="A5" s="24">
        <v>3</v>
      </c>
      <c r="B5" s="19" t="s">
        <v>47</v>
      </c>
      <c r="C5" s="22">
        <v>64994.19</v>
      </c>
      <c r="D5" s="31" t="s">
        <v>13</v>
      </c>
      <c r="E5" s="19">
        <v>1227</v>
      </c>
    </row>
    <row r="6" spans="1:5" x14ac:dyDescent="0.25">
      <c r="A6" s="24">
        <v>6</v>
      </c>
      <c r="B6" s="19" t="s">
        <v>37</v>
      </c>
      <c r="C6" s="22">
        <v>1453.59</v>
      </c>
      <c r="D6" s="31" t="s">
        <v>38</v>
      </c>
      <c r="E6" s="19">
        <v>3</v>
      </c>
    </row>
    <row r="7" spans="1:5" x14ac:dyDescent="0.25">
      <c r="A7" s="24">
        <v>4</v>
      </c>
      <c r="B7" s="19" t="s">
        <v>48</v>
      </c>
      <c r="C7" s="22">
        <v>2250.5</v>
      </c>
      <c r="D7" s="31" t="s">
        <v>6</v>
      </c>
      <c r="E7" s="19">
        <v>25005.599999999999</v>
      </c>
    </row>
    <row r="8" spans="1:5" x14ac:dyDescent="0.25">
      <c r="A8" s="24">
        <v>4</v>
      </c>
      <c r="B8" s="19" t="s">
        <v>49</v>
      </c>
      <c r="C8" s="22">
        <v>2250.5</v>
      </c>
      <c r="D8" s="31" t="s">
        <v>6</v>
      </c>
      <c r="E8" s="19">
        <v>25005.599999999999</v>
      </c>
    </row>
    <row r="9" spans="1:5" x14ac:dyDescent="0.25">
      <c r="A9" s="24">
        <v>13</v>
      </c>
      <c r="B9" s="19" t="s">
        <v>50</v>
      </c>
      <c r="C9" s="22">
        <v>1448.4</v>
      </c>
      <c r="D9" s="31" t="s">
        <v>6</v>
      </c>
      <c r="E9" s="19">
        <v>1020</v>
      </c>
    </row>
    <row r="10" spans="1:5" x14ac:dyDescent="0.25">
      <c r="A10" s="24">
        <v>13</v>
      </c>
      <c r="B10" s="19" t="s">
        <v>50</v>
      </c>
      <c r="C10" s="22">
        <v>1086.3</v>
      </c>
      <c r="D10" s="31" t="s">
        <v>6</v>
      </c>
      <c r="E10" s="19">
        <v>765</v>
      </c>
    </row>
    <row r="11" spans="1:5" x14ac:dyDescent="0.25">
      <c r="A11" s="24">
        <v>6</v>
      </c>
      <c r="B11" s="19" t="s">
        <v>39</v>
      </c>
      <c r="C11" s="22">
        <v>809.36</v>
      </c>
      <c r="D11" s="31" t="s">
        <v>40</v>
      </c>
      <c r="E11" s="19">
        <v>1</v>
      </c>
    </row>
    <row r="12" spans="1:5" x14ac:dyDescent="0.25">
      <c r="A12" s="24">
        <v>6</v>
      </c>
      <c r="B12" s="19" t="s">
        <v>51</v>
      </c>
      <c r="C12" s="22">
        <v>100631</v>
      </c>
      <c r="D12" s="31" t="s">
        <v>52</v>
      </c>
      <c r="E12" s="19">
        <v>1</v>
      </c>
    </row>
    <row r="13" spans="1:5" x14ac:dyDescent="0.25">
      <c r="A13" s="24">
        <v>6</v>
      </c>
      <c r="B13" s="19" t="s">
        <v>53</v>
      </c>
      <c r="C13" s="22">
        <v>2219.6799999999998</v>
      </c>
      <c r="D13" s="31" t="s">
        <v>7</v>
      </c>
      <c r="E13" s="19">
        <v>16</v>
      </c>
    </row>
    <row r="14" spans="1:5" x14ac:dyDescent="0.25">
      <c r="A14" s="24">
        <v>14</v>
      </c>
      <c r="B14" s="19" t="s">
        <v>54</v>
      </c>
      <c r="C14" s="22">
        <v>196.38</v>
      </c>
      <c r="D14" s="31" t="s">
        <v>6</v>
      </c>
      <c r="E14" s="19">
        <v>11551.5</v>
      </c>
    </row>
    <row r="15" spans="1:5" x14ac:dyDescent="0.25">
      <c r="A15" s="24">
        <v>6</v>
      </c>
      <c r="B15" s="19" t="s">
        <v>55</v>
      </c>
      <c r="C15" s="22">
        <v>398.58</v>
      </c>
      <c r="D15" s="31" t="s">
        <v>56</v>
      </c>
      <c r="E15" s="19">
        <v>2</v>
      </c>
    </row>
    <row r="16" spans="1:5" x14ac:dyDescent="0.25">
      <c r="A16" s="24">
        <v>6</v>
      </c>
      <c r="B16" s="19" t="s">
        <v>41</v>
      </c>
      <c r="C16" s="22">
        <v>1357.11</v>
      </c>
      <c r="D16" s="31" t="s">
        <v>42</v>
      </c>
      <c r="E16" s="19">
        <v>1</v>
      </c>
    </row>
    <row r="17" spans="1:5" x14ac:dyDescent="0.25">
      <c r="A17" s="24">
        <v>6</v>
      </c>
      <c r="B17" s="19" t="s">
        <v>57</v>
      </c>
      <c r="C17" s="22">
        <v>1122.8</v>
      </c>
      <c r="D17" s="31" t="s">
        <v>7</v>
      </c>
      <c r="E17" s="19">
        <v>4</v>
      </c>
    </row>
    <row r="18" spans="1:5" x14ac:dyDescent="0.25">
      <c r="A18" s="24">
        <v>6</v>
      </c>
      <c r="B18" s="19" t="s">
        <v>58</v>
      </c>
      <c r="C18" s="22">
        <v>3216.42</v>
      </c>
      <c r="D18" s="31" t="s">
        <v>7</v>
      </c>
      <c r="E18" s="19">
        <v>6</v>
      </c>
    </row>
    <row r="19" spans="1:5" x14ac:dyDescent="0.25">
      <c r="A19" s="24">
        <v>6</v>
      </c>
      <c r="B19" s="19" t="s">
        <v>59</v>
      </c>
      <c r="C19" s="22">
        <v>4610.3999999999996</v>
      </c>
      <c r="D19" s="31" t="s">
        <v>7</v>
      </c>
      <c r="E19" s="19">
        <v>6</v>
      </c>
    </row>
    <row r="20" spans="1:5" x14ac:dyDescent="0.25">
      <c r="A20" s="24">
        <v>12</v>
      </c>
      <c r="B20" s="19" t="s">
        <v>60</v>
      </c>
      <c r="C20" s="22">
        <v>20004.48</v>
      </c>
      <c r="D20" s="31" t="s">
        <v>6</v>
      </c>
      <c r="E20" s="19">
        <v>25005.599999999999</v>
      </c>
    </row>
    <row r="21" spans="1:5" x14ac:dyDescent="0.25">
      <c r="A21" s="24">
        <v>12</v>
      </c>
      <c r="B21" s="19" t="s">
        <v>61</v>
      </c>
      <c r="C21" s="22">
        <v>22505.040000000001</v>
      </c>
      <c r="D21" s="31" t="s">
        <v>6</v>
      </c>
      <c r="E21" s="19">
        <v>25005.599999999999</v>
      </c>
    </row>
    <row r="22" spans="1:5" x14ac:dyDescent="0.25">
      <c r="A22" s="24">
        <v>2</v>
      </c>
      <c r="B22" s="19" t="s">
        <v>62</v>
      </c>
      <c r="C22" s="22">
        <v>37991.82</v>
      </c>
      <c r="D22" s="31" t="s">
        <v>6</v>
      </c>
      <c r="E22" s="19">
        <v>23894.240000000002</v>
      </c>
    </row>
    <row r="23" spans="1:5" x14ac:dyDescent="0.25">
      <c r="A23" s="24">
        <v>2</v>
      </c>
      <c r="B23" s="19" t="s">
        <v>63</v>
      </c>
      <c r="C23" s="22">
        <v>38763.339999999997</v>
      </c>
      <c r="D23" s="31" t="s">
        <v>6</v>
      </c>
      <c r="E23" s="19">
        <v>23351.4</v>
      </c>
    </row>
    <row r="24" spans="1:5" x14ac:dyDescent="0.25">
      <c r="A24" s="24">
        <v>14</v>
      </c>
      <c r="B24" s="19" t="s">
        <v>64</v>
      </c>
      <c r="C24" s="22">
        <v>58540.89</v>
      </c>
      <c r="D24" s="31" t="s">
        <v>6</v>
      </c>
      <c r="E24" s="19">
        <v>23894.240000000002</v>
      </c>
    </row>
    <row r="25" spans="1:5" x14ac:dyDescent="0.25">
      <c r="A25" s="24">
        <v>14</v>
      </c>
      <c r="B25" s="19" t="s">
        <v>65</v>
      </c>
      <c r="C25" s="22">
        <v>61263.72</v>
      </c>
      <c r="D25" s="31" t="s">
        <v>6</v>
      </c>
      <c r="E25" s="19">
        <v>25005.599999999999</v>
      </c>
    </row>
    <row r="26" spans="1:5" x14ac:dyDescent="0.25">
      <c r="A26" s="24">
        <v>1</v>
      </c>
      <c r="B26" s="19" t="s">
        <v>66</v>
      </c>
      <c r="C26" s="22">
        <v>94021.06</v>
      </c>
      <c r="D26" s="31" t="s">
        <v>6</v>
      </c>
      <c r="E26" s="19">
        <v>25005.599999999999</v>
      </c>
    </row>
    <row r="27" spans="1:5" x14ac:dyDescent="0.25">
      <c r="A27" s="24">
        <v>1</v>
      </c>
      <c r="B27" s="19" t="s">
        <v>67</v>
      </c>
      <c r="C27" s="22">
        <v>98772.12</v>
      </c>
      <c r="D27" s="31" t="s">
        <v>6</v>
      </c>
      <c r="E27" s="19">
        <v>25005.599999999999</v>
      </c>
    </row>
    <row r="28" spans="1:5" x14ac:dyDescent="0.25">
      <c r="A28" s="24">
        <v>5</v>
      </c>
      <c r="B28" s="19" t="s">
        <v>68</v>
      </c>
      <c r="C28" s="22">
        <v>2346.42</v>
      </c>
      <c r="D28" s="31" t="s">
        <v>56</v>
      </c>
      <c r="E28" s="19">
        <v>1</v>
      </c>
    </row>
    <row r="29" spans="1:5" x14ac:dyDescent="0.25">
      <c r="A29" s="24">
        <v>4</v>
      </c>
      <c r="B29" s="19" t="s">
        <v>69</v>
      </c>
      <c r="C29" s="22">
        <v>2000.45</v>
      </c>
      <c r="D29" s="31" t="s">
        <v>6</v>
      </c>
      <c r="E29" s="19">
        <v>25005.599999999999</v>
      </c>
    </row>
    <row r="30" spans="1:5" x14ac:dyDescent="0.25">
      <c r="A30" s="24">
        <v>4</v>
      </c>
      <c r="B30" s="19" t="s">
        <v>70</v>
      </c>
      <c r="C30" s="22">
        <v>2250.5</v>
      </c>
      <c r="D30" s="31" t="s">
        <v>6</v>
      </c>
      <c r="E30" s="19">
        <v>25005.599999999999</v>
      </c>
    </row>
    <row r="31" spans="1:5" x14ac:dyDescent="0.25">
      <c r="A31" s="24">
        <v>4</v>
      </c>
      <c r="B31" s="19" t="s">
        <v>71</v>
      </c>
      <c r="C31" s="22">
        <v>9502.1299999999992</v>
      </c>
      <c r="D31" s="31" t="s">
        <v>6</v>
      </c>
      <c r="E31" s="19">
        <v>25005.599999999999</v>
      </c>
    </row>
    <row r="32" spans="1:5" x14ac:dyDescent="0.25">
      <c r="A32" s="24">
        <v>4</v>
      </c>
      <c r="B32" s="19" t="s">
        <v>72</v>
      </c>
      <c r="C32" s="22">
        <v>9502.1299999999992</v>
      </c>
      <c r="D32" s="31" t="s">
        <v>6</v>
      </c>
      <c r="E32" s="19">
        <v>25005.599999999999</v>
      </c>
    </row>
    <row r="33" spans="1:5" x14ac:dyDescent="0.25">
      <c r="A33" s="24">
        <v>6</v>
      </c>
      <c r="B33" s="19" t="s">
        <v>27</v>
      </c>
      <c r="C33" s="22">
        <v>540.28</v>
      </c>
      <c r="D33" s="31" t="s">
        <v>28</v>
      </c>
      <c r="E33" s="19">
        <v>2</v>
      </c>
    </row>
    <row r="34" spans="1:5" x14ac:dyDescent="0.25">
      <c r="A34" s="24">
        <v>6</v>
      </c>
      <c r="B34" s="19" t="s">
        <v>43</v>
      </c>
      <c r="C34" s="22">
        <v>621.53</v>
      </c>
      <c r="D34" s="31" t="s">
        <v>40</v>
      </c>
      <c r="E34" s="19">
        <v>1</v>
      </c>
    </row>
    <row r="35" spans="1:5" x14ac:dyDescent="0.25">
      <c r="A35" s="27"/>
      <c r="B35" s="30" t="s">
        <v>73</v>
      </c>
      <c r="C35" s="29">
        <v>712353.91999999993</v>
      </c>
      <c r="D35" s="27"/>
      <c r="E35" s="26">
        <v>362048.97999999992</v>
      </c>
    </row>
  </sheetData>
  <autoFilter ref="A3:E3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36" sqref="D36"/>
    </sheetView>
  </sheetViews>
  <sheetFormatPr defaultRowHeight="15" x14ac:dyDescent="0.25"/>
  <cols>
    <col min="1" max="1" width="9.140625" style="37"/>
    <col min="2" max="8" width="12.7109375" style="37" customWidth="1"/>
    <col min="9" max="16384" width="9.140625" style="37"/>
  </cols>
  <sheetData>
    <row r="1" spans="1:8" ht="16.5" x14ac:dyDescent="0.25">
      <c r="A1" s="58" t="s">
        <v>74</v>
      </c>
      <c r="B1" s="58"/>
      <c r="C1" s="58"/>
      <c r="D1" s="58"/>
      <c r="E1" s="58"/>
      <c r="F1" s="58"/>
      <c r="G1" s="58"/>
      <c r="H1" s="58"/>
    </row>
    <row r="3" spans="1:8" s="40" customFormat="1" ht="25.5" x14ac:dyDescent="0.25">
      <c r="A3" s="39" t="s">
        <v>75</v>
      </c>
      <c r="B3" s="59" t="s">
        <v>76</v>
      </c>
      <c r="C3" s="60"/>
      <c r="D3" s="39" t="s">
        <v>77</v>
      </c>
      <c r="E3" s="39" t="s">
        <v>78</v>
      </c>
      <c r="F3" s="39" t="s">
        <v>79</v>
      </c>
      <c r="G3" s="39" t="s">
        <v>80</v>
      </c>
      <c r="H3" s="39" t="s">
        <v>81</v>
      </c>
    </row>
    <row r="4" spans="1:8" x14ac:dyDescent="0.25">
      <c r="A4" s="41" t="s">
        <v>82</v>
      </c>
      <c r="B4" s="42" t="s">
        <v>83</v>
      </c>
      <c r="C4" s="61" t="s">
        <v>84</v>
      </c>
      <c r="D4" s="61"/>
      <c r="E4" s="61"/>
      <c r="F4" s="61"/>
      <c r="G4" s="61"/>
      <c r="H4" s="62"/>
    </row>
    <row r="5" spans="1:8" x14ac:dyDescent="0.25">
      <c r="A5" s="43" t="s">
        <v>85</v>
      </c>
      <c r="B5" s="56" t="s">
        <v>86</v>
      </c>
      <c r="C5" s="57"/>
      <c r="D5" s="44">
        <v>91067.61</v>
      </c>
      <c r="E5" s="44">
        <v>58295.73</v>
      </c>
      <c r="F5" s="45">
        <v>64.010000000000005</v>
      </c>
      <c r="G5" s="39" t="s">
        <v>87</v>
      </c>
      <c r="H5" s="39" t="s">
        <v>88</v>
      </c>
    </row>
    <row r="6" spans="1:8" x14ac:dyDescent="0.25">
      <c r="A6" s="43" t="s">
        <v>85</v>
      </c>
      <c r="B6" s="56" t="s">
        <v>86</v>
      </c>
      <c r="C6" s="57"/>
      <c r="D6" s="44">
        <v>74271.81</v>
      </c>
      <c r="E6" s="44">
        <v>93422.29</v>
      </c>
      <c r="F6" s="45">
        <v>125.78</v>
      </c>
      <c r="G6" s="39" t="s">
        <v>89</v>
      </c>
      <c r="H6" s="39" t="s">
        <v>88</v>
      </c>
    </row>
    <row r="7" spans="1:8" x14ac:dyDescent="0.25">
      <c r="A7" s="43" t="s">
        <v>85</v>
      </c>
      <c r="B7" s="56" t="s">
        <v>86</v>
      </c>
      <c r="C7" s="57"/>
      <c r="D7" s="44">
        <v>97517.16</v>
      </c>
      <c r="E7" s="44">
        <v>195998.24</v>
      </c>
      <c r="F7" s="45">
        <v>200.99</v>
      </c>
      <c r="G7" s="39" t="s">
        <v>90</v>
      </c>
      <c r="H7" s="39" t="s">
        <v>88</v>
      </c>
    </row>
    <row r="8" spans="1:8" x14ac:dyDescent="0.25">
      <c r="A8" s="43" t="s">
        <v>85</v>
      </c>
      <c r="B8" s="56" t="s">
        <v>86</v>
      </c>
      <c r="C8" s="57"/>
      <c r="D8" s="44">
        <v>99293.42</v>
      </c>
      <c r="E8" s="44">
        <v>83760.710000000006</v>
      </c>
      <c r="F8" s="45">
        <v>84.36</v>
      </c>
      <c r="G8" s="39" t="s">
        <v>91</v>
      </c>
      <c r="H8" s="39" t="s">
        <v>88</v>
      </c>
    </row>
    <row r="9" spans="1:8" x14ac:dyDescent="0.25">
      <c r="A9" s="43" t="s">
        <v>85</v>
      </c>
      <c r="B9" s="56" t="s">
        <v>86</v>
      </c>
      <c r="C9" s="57"/>
      <c r="D9" s="44">
        <v>95964.47</v>
      </c>
      <c r="E9" s="44">
        <v>82083.92</v>
      </c>
      <c r="F9" s="45">
        <v>85.54</v>
      </c>
      <c r="G9" s="39" t="s">
        <v>92</v>
      </c>
      <c r="H9" s="39" t="s">
        <v>88</v>
      </c>
    </row>
    <row r="10" spans="1:8" x14ac:dyDescent="0.25">
      <c r="A10" s="43" t="s">
        <v>85</v>
      </c>
      <c r="B10" s="56" t="s">
        <v>86</v>
      </c>
      <c r="C10" s="57"/>
      <c r="D10" s="44">
        <v>99523.61</v>
      </c>
      <c r="E10" s="44">
        <v>91830.63</v>
      </c>
      <c r="F10" s="45">
        <v>92.27</v>
      </c>
      <c r="G10" s="39" t="s">
        <v>93</v>
      </c>
      <c r="H10" s="39" t="s">
        <v>88</v>
      </c>
    </row>
    <row r="11" spans="1:8" x14ac:dyDescent="0.25">
      <c r="A11" s="43" t="s">
        <v>85</v>
      </c>
      <c r="B11" s="56" t="s">
        <v>86</v>
      </c>
      <c r="C11" s="57"/>
      <c r="D11" s="44">
        <v>103423.36</v>
      </c>
      <c r="E11" s="44">
        <v>69566.259999999995</v>
      </c>
      <c r="F11" s="45">
        <v>67.260000000000005</v>
      </c>
      <c r="G11" s="39" t="s">
        <v>94</v>
      </c>
      <c r="H11" s="39" t="s">
        <v>88</v>
      </c>
    </row>
    <row r="12" spans="1:8" x14ac:dyDescent="0.25">
      <c r="A12" s="43" t="s">
        <v>85</v>
      </c>
      <c r="B12" s="56" t="s">
        <v>86</v>
      </c>
      <c r="C12" s="57"/>
      <c r="D12" s="44">
        <v>103406.09</v>
      </c>
      <c r="E12" s="44">
        <v>89295.17</v>
      </c>
      <c r="F12" s="45">
        <v>86.35</v>
      </c>
      <c r="G12" s="39" t="s">
        <v>95</v>
      </c>
      <c r="H12" s="39" t="s">
        <v>88</v>
      </c>
    </row>
    <row r="13" spans="1:8" x14ac:dyDescent="0.25">
      <c r="A13" s="43" t="s">
        <v>85</v>
      </c>
      <c r="B13" s="56" t="s">
        <v>86</v>
      </c>
      <c r="C13" s="57"/>
      <c r="D13" s="44">
        <v>103205.13</v>
      </c>
      <c r="E13" s="44">
        <v>89590.59</v>
      </c>
      <c r="F13" s="45">
        <v>86.81</v>
      </c>
      <c r="G13" s="39" t="s">
        <v>96</v>
      </c>
      <c r="H13" s="39" t="s">
        <v>88</v>
      </c>
    </row>
    <row r="14" spans="1:8" x14ac:dyDescent="0.25">
      <c r="A14" s="43" t="s">
        <v>85</v>
      </c>
      <c r="B14" s="56" t="s">
        <v>86</v>
      </c>
      <c r="C14" s="57"/>
      <c r="D14" s="44">
        <v>106489.61</v>
      </c>
      <c r="E14" s="44">
        <v>88003.95</v>
      </c>
      <c r="F14" s="45">
        <v>82.64</v>
      </c>
      <c r="G14" s="39" t="s">
        <v>97</v>
      </c>
      <c r="H14" s="39" t="s">
        <v>88</v>
      </c>
    </row>
    <row r="15" spans="1:8" x14ac:dyDescent="0.25">
      <c r="A15" s="43" t="s">
        <v>85</v>
      </c>
      <c r="B15" s="56" t="s">
        <v>86</v>
      </c>
      <c r="C15" s="57"/>
      <c r="D15" s="44">
        <v>90048</v>
      </c>
      <c r="E15" s="44">
        <v>117680.85</v>
      </c>
      <c r="F15" s="45">
        <v>130.69</v>
      </c>
      <c r="G15" s="39" t="s">
        <v>98</v>
      </c>
      <c r="H15" s="39" t="s">
        <v>88</v>
      </c>
    </row>
    <row r="16" spans="1:8" x14ac:dyDescent="0.25">
      <c r="A16" s="43" t="s">
        <v>85</v>
      </c>
      <c r="B16" s="56" t="s">
        <v>86</v>
      </c>
      <c r="C16" s="57"/>
      <c r="D16" s="44">
        <v>113122.53</v>
      </c>
      <c r="E16" s="44">
        <v>144352.25</v>
      </c>
      <c r="F16" s="45">
        <v>127.61</v>
      </c>
      <c r="G16" s="39" t="s">
        <v>99</v>
      </c>
      <c r="H16" s="39" t="s">
        <v>88</v>
      </c>
    </row>
    <row r="17" spans="1:8" x14ac:dyDescent="0.25">
      <c r="A17" s="59" t="s">
        <v>100</v>
      </c>
      <c r="B17" s="63"/>
      <c r="C17" s="60"/>
      <c r="D17" s="46">
        <v>1177332.8</v>
      </c>
      <c r="E17" s="46">
        <v>1203880.5900000001</v>
      </c>
      <c r="F17" s="47">
        <v>102.25</v>
      </c>
      <c r="G17" s="39" t="s">
        <v>82</v>
      </c>
      <c r="H17" s="39" t="s">
        <v>82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4</vt:lpstr>
      <vt:lpstr>Работа 2019 </vt:lpstr>
      <vt:lpstr>Справка</vt:lpstr>
      <vt:lpstr>'Осетровка, д.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Попова Вячеславовна</cp:lastModifiedBy>
  <cp:lastPrinted>2019-02-01T02:54:48Z</cp:lastPrinted>
  <dcterms:created xsi:type="dcterms:W3CDTF">2018-02-13T05:54:21Z</dcterms:created>
  <dcterms:modified xsi:type="dcterms:W3CDTF">2021-03-02T23:31:29Z</dcterms:modified>
</cp:coreProperties>
</file>