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3" sheetId="5" r:id="rId2"/>
  </sheets>
  <definedNames>
    <definedName name="_xlnm.Print_Area" localSheetId="0">Лист1!$A$1:$E$70</definedName>
  </definedNames>
  <calcPr calcId="124519"/>
</workbook>
</file>

<file path=xl/calcChain.xml><?xml version="1.0" encoding="utf-8"?>
<calcChain xmlns="http://schemas.openxmlformats.org/spreadsheetml/2006/main">
  <c r="C70" i="1"/>
  <c r="C69"/>
  <c r="C68"/>
  <c r="C67"/>
  <c r="C11"/>
  <c r="C8"/>
  <c r="C65"/>
  <c r="C60"/>
  <c r="C58"/>
  <c r="C55"/>
  <c r="C52"/>
  <c r="C47"/>
  <c r="C32"/>
  <c r="C29"/>
  <c r="C22"/>
  <c r="C19"/>
  <c r="C16"/>
  <c r="C13"/>
  <c r="C10"/>
  <c r="C9"/>
  <c r="C66"/>
  <c r="B46" l="1"/>
  <c r="B66"/>
  <c r="B60" l="1"/>
  <c r="B58"/>
  <c r="B55"/>
  <c r="B52"/>
  <c r="B51"/>
  <c r="B50"/>
  <c r="B47"/>
  <c r="B32"/>
  <c r="B19" l="1"/>
  <c r="B16"/>
  <c r="B13"/>
  <c r="B67" l="1"/>
</calcChain>
</file>

<file path=xl/sharedStrings.xml><?xml version="1.0" encoding="utf-8"?>
<sst xmlns="http://schemas.openxmlformats.org/spreadsheetml/2006/main" count="206" uniqueCount="99">
  <si>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</si>
  <si>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</si>
  <si>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</si>
  <si>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</si>
  <si>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</si>
  <si>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</si>
  <si>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</si>
  <si>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</si>
  <si>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</si>
  <si>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</si>
  <si>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</si>
  <si>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</si>
  <si>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</si>
  <si>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</si>
  <si>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</si>
  <si>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</si>
  <si>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</si>
  <si>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</si>
  <si>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</si>
  <si>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</si>
  <si>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</si>
  <si>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</si>
  <si>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</si>
  <si>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</si>
  <si>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</si>
  <si>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</si>
  <si>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</si>
  <si>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</si>
  <si>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дом</t>
  </si>
  <si>
    <t>Адрес: ул. Бабушкина, д. 3</t>
  </si>
  <si>
    <t>подъезд</t>
  </si>
  <si>
    <t>Закрытие и открытие стояков</t>
  </si>
  <si>
    <t>1 стояк</t>
  </si>
  <si>
    <t>Устранение свищей хомутами</t>
  </si>
  <si>
    <t>осмотр подвала</t>
  </si>
  <si>
    <t>раз</t>
  </si>
  <si>
    <t>Наименование работ</t>
  </si>
  <si>
    <t>Сумма</t>
  </si>
  <si>
    <t>Ед.изм</t>
  </si>
  <si>
    <t>Кол-во</t>
  </si>
  <si>
    <t>Ремонт вентилей д.20-32</t>
  </si>
  <si>
    <t>ремонт подъезда</t>
  </si>
  <si>
    <t>Доходы по дому:</t>
  </si>
  <si>
    <t>Прочая работа (услуга)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</si>
  <si>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</si>
  <si>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</si>
  <si>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</si>
  <si>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</si>
  <si>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</si>
  <si>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 xml:space="preserve">Всего доходов на дому за 2019 год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</si>
  <si>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</si>
  <si>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</si>
  <si>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</si>
  <si>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</si>
  <si>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Гор.вода потр. при содер.общего имущ.в МКД 2019г.1</t>
  </si>
  <si>
    <t>Гор.вода потр.при содер.общ.имущ-ва в МКД 3,4кв.20</t>
  </si>
  <si>
    <t>Дезинсекция деревьев</t>
  </si>
  <si>
    <t>шт.</t>
  </si>
  <si>
    <t>Организация мест накоп.ртуть сод-х ламп 3,4 кв. 20</t>
  </si>
  <si>
    <t>Осмотр сантех. оборудования</t>
  </si>
  <si>
    <t>Очистка подвала, Бабушкина д.3</t>
  </si>
  <si>
    <t>Перезапуск (удаление воздуха) стояков отопления</t>
  </si>
  <si>
    <t>Ремонт водоподогревателя</t>
  </si>
  <si>
    <t>Ремонт задвижек до 150 мм без снятия</t>
  </si>
  <si>
    <t>Содержание ДРС 1,2 кв. 2019 г. К=0,9</t>
  </si>
  <si>
    <t>Содержание ДРС 3,4 кв. 2019 г. коэф. 0,85;0,9;1</t>
  </si>
  <si>
    <t>Содержание, экспл.и ремонт лифтового хоз-ва 1,2 кв</t>
  </si>
  <si>
    <t>Содержание,экспл. и ремонт лифтового хоз-ва 3,4 кв</t>
  </si>
  <si>
    <t>Тех.обслуживание ГО К=0,6;0,8;0,85;0,9;1 (3,4 кв.</t>
  </si>
  <si>
    <t>Тех.обслуживание ГО к=0,6;0,8;0,85;0,9;1 (1,2 кв.2</t>
  </si>
  <si>
    <t>Уборка МОП 1,2 кв. 2019 г. к=0,9,1</t>
  </si>
  <si>
    <t>Уборка МОП 3,4 кв. 2019 г. К=0,9; 1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</si>
  <si>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</si>
  <si>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</si>
  <si>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</si>
  <si>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</si>
  <si>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водомерного счетчика</t>
  </si>
  <si>
    <t>Устройство дополнительного слива ливневой канализа</t>
  </si>
  <si>
    <t>Формировочная обрезка деревьев</t>
  </si>
  <si>
    <t>Хол.вода потр.при содер.общ.имущ.в МКД 3,4 кв.2019</t>
  </si>
  <si>
    <t>Хол.вода потр.при содер.общего имущ. в МКД 1,2кв.2</t>
  </si>
  <si>
    <t>Электрическая энергия потр.при содержании общего и</t>
  </si>
  <si>
    <t>ремонт задвижек д.80</t>
  </si>
  <si>
    <t>сброс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</si>
  <si>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</si>
  <si>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</si>
  <si>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Гор.вода потр. при содер.общего имущ.в МКД 2019г.1,2 кв.2019</t>
  </si>
  <si>
    <t>Гор.вода потр.при содер.общ.имущ-ва в МКД 3,4кв.2019</t>
  </si>
  <si>
    <t>Хол.вода потр.при содер.общего имущ. в МКД 1,2кв.2019</t>
  </si>
  <si>
    <t>Содержание, экспл.и ремонт лифтового хоз-ва 1,2 кв 2019</t>
  </si>
  <si>
    <t>Содержание,экспл. и ремонт лифтового хоз-ва 3,4 кв 2019</t>
  </si>
  <si>
    <t>Тех.обслуживание ГО К=0,6;0,8;0,85;0,9;1 (3,4 кв. 2019г.)</t>
  </si>
  <si>
    <t>Тех.обслуживание ГО к=0,6;0,8;0,85;0,9;1 (1,2 кв.2019г)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</si>
  <si>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</si>
  <si>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</si>
  <si>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</si>
  <si>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</si>
  <si>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Организация мест накоп.ртуть сод-х ламп 3,4 кв. 2019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</si>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</sst>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2" fillId="0" borderId="0" xfId="2" applyFont="1" applyFill="1" applyBorder="1" applyAlignment="1"/>
    <xf numFmtId="43" fontId="3" fillId="0" borderId="0" xfId="2" applyFont="1" applyFill="1" applyBorder="1" applyAlignment="1">
      <alignment vertical="center" wrapText="1"/>
    </xf>
    <xf numFmtId="43" fontId="2" fillId="0" borderId="0" xfId="2" applyFont="1" applyFill="1" applyBorder="1" applyAlignment="1">
      <alignment vertical="center" wrapText="1"/>
    </xf>
    <xf numFmtId="43" fontId="5" fillId="0" borderId="0" xfId="2" applyFont="1" applyFill="1" applyBorder="1" applyAlignment="1">
      <alignment vertical="center" wrapText="1"/>
    </xf>
    <xf numFmtId="43" fontId="2" fillId="0" borderId="0" xfId="2" applyFont="1" applyFill="1" applyAlignment="1">
      <alignment vertical="center" wrapText="1"/>
    </xf>
    <xf numFmtId="0" fontId="2" fillId="3" borderId="0" xfId="0" applyFont="1" applyFill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43" fontId="8" fillId="3" borderId="2" xfId="2" applyFont="1" applyFill="1" applyBorder="1" applyAlignment="1">
      <alignment vertical="center" wrapText="1"/>
    </xf>
    <xf numFmtId="43" fontId="9" fillId="3" borderId="2" xfId="2" applyFont="1" applyFill="1" applyBorder="1" applyAlignment="1" applyProtection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3" fontId="7" fillId="3" borderId="2" xfId="2" applyFont="1" applyFill="1" applyBorder="1" applyAlignment="1">
      <alignment vertical="center" wrapText="1"/>
    </xf>
    <xf numFmtId="43" fontId="3" fillId="3" borderId="2" xfId="2" applyFont="1" applyFill="1" applyBorder="1" applyAlignment="1">
      <alignment vertical="center" wrapText="1"/>
    </xf>
    <xf numFmtId="43" fontId="2" fillId="3" borderId="2" xfId="2" applyFont="1" applyFill="1" applyBorder="1" applyAlignment="1">
      <alignment vertical="center" wrapText="1"/>
    </xf>
    <xf numFmtId="2" fontId="2" fillId="3" borderId="0" xfId="0" applyNumberFormat="1" applyFont="1" applyFill="1" applyAlignment="1">
      <alignment horizont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3" fontId="5" fillId="3" borderId="2" xfId="2" applyFont="1" applyFill="1" applyBorder="1" applyAlignment="1">
      <alignment vertical="center" wrapText="1"/>
    </xf>
    <xf numFmtId="0" fontId="2" fillId="3" borderId="2" xfId="0" applyFont="1" applyFill="1" applyBorder="1"/>
    <xf numFmtId="43" fontId="3" fillId="3" borderId="2" xfId="2" applyFont="1" applyFill="1" applyBorder="1" applyAlignment="1"/>
    <xf numFmtId="43" fontId="2" fillId="3" borderId="2" xfId="2" applyFont="1" applyFill="1" applyBorder="1" applyAlignment="1"/>
    <xf numFmtId="164" fontId="2" fillId="3" borderId="2" xfId="0" applyNumberFormat="1" applyFont="1" applyFill="1" applyBorder="1" applyAlignment="1">
      <alignment horizontal="center" vertical="center"/>
    </xf>
    <xf numFmtId="43" fontId="3" fillId="3" borderId="2" xfId="2" applyFont="1" applyFill="1" applyBorder="1" applyAlignment="1">
      <alignment vertical="center"/>
    </xf>
    <xf numFmtId="43" fontId="2" fillId="3" borderId="2" xfId="2" applyFont="1" applyFill="1" applyBorder="1" applyAlignment="1">
      <alignment vertical="center"/>
    </xf>
    <xf numFmtId="0" fontId="2" fillId="3" borderId="0" xfId="0" applyFont="1" applyFill="1"/>
    <xf numFmtId="0" fontId="3" fillId="3" borderId="2" xfId="0" applyFont="1" applyFill="1" applyBorder="1" applyAlignment="1">
      <alignment horizontal="left" vertical="center"/>
    </xf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10" fillId="3" borderId="7" xfId="0" applyNumberFormat="1" applyFont="1" applyFill="1" applyBorder="1" applyAlignment="1">
      <alignment horizontal="center" vertical="center"/>
    </xf>
    <xf numFmtId="43" fontId="10" fillId="3" borderId="7" xfId="2" applyFont="1" applyFill="1" applyBorder="1" applyAlignment="1">
      <alignment vertical="center"/>
    </xf>
    <xf numFmtId="43" fontId="5" fillId="3" borderId="7" xfId="2" applyFont="1" applyFill="1" applyBorder="1" applyAlignment="1">
      <alignment vertical="center" wrapText="1"/>
    </xf>
    <xf numFmtId="43" fontId="5" fillId="3" borderId="7" xfId="2" applyFont="1" applyFill="1" applyBorder="1" applyAlignment="1">
      <alignment vertical="center"/>
    </xf>
    <xf numFmtId="0" fontId="3" fillId="3" borderId="2" xfId="0" applyFont="1" applyFill="1" applyBorder="1"/>
    <xf numFmtId="43" fontId="3" fillId="3" borderId="2" xfId="0" applyNumberFormat="1" applyFont="1" applyFill="1" applyBorder="1"/>
    <xf numFmtId="0" fontId="0" fillId="4" borderId="3" xfId="0" applyFill="1" applyBorder="1"/>
    <xf numFmtId="0" fontId="0" fillId="0" borderId="0" xfId="0"/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4" borderId="0" xfId="0" applyFill="1"/>
    <xf numFmtId="0" fontId="6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2" fillId="3" borderId="2" xfId="2" applyFont="1" applyFill="1" applyBorder="1" applyAlignment="1">
      <alignment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43" fontId="7" fillId="3" borderId="2" xfId="2" applyFont="1" applyFill="1" applyBorder="1" applyAlignment="1" applyProtection="1">
      <alignment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58" zoomScaleSheetLayoutView="100" workbookViewId="0">
      <selection activeCell="H71" sqref="H71"/>
    </sheetView>
  </sheetViews>
  <sheetFormatPr defaultRowHeight="15" outlineLevelRow="2"/>
  <cols>
    <col min="1" max="1" width="59.5703125" style="4" customWidth="1"/>
    <col min="2" max="2" width="15.5703125" style="5" hidden="1" customWidth="1"/>
    <col min="3" max="3" width="17.42578125" style="18" customWidth="1"/>
    <col min="4" max="4" width="9.28515625" style="18" customWidth="1"/>
    <col min="5" max="5" width="14.42578125" style="18" customWidth="1"/>
    <col min="6" max="6" width="17.28515625" style="1" customWidth="1"/>
    <col min="7" max="16384" width="9.140625" style="1"/>
  </cols>
  <sheetData>
    <row r="1" spans="1:6" s="19" customFormat="1" ht="46.5" customHeight="1">
      <c r="A1" s="58" t="s">
        <v>8</v>
      </c>
      <c r="B1" s="58"/>
      <c r="C1" s="58"/>
      <c r="D1" s="58"/>
      <c r="E1" s="58"/>
    </row>
    <row r="2" spans="1:6" s="19" customFormat="1" ht="17.25" customHeight="1">
      <c r="A2" s="20" t="s">
        <v>29</v>
      </c>
      <c r="B2" s="21" t="s">
        <v>6</v>
      </c>
      <c r="C2" s="60" t="s">
        <v>44</v>
      </c>
      <c r="D2" s="60"/>
      <c r="E2" s="60"/>
    </row>
    <row r="3" spans="1:6" s="19" customFormat="1" ht="57">
      <c r="A3" s="22" t="s">
        <v>3</v>
      </c>
      <c r="B3" s="23" t="s">
        <v>0</v>
      </c>
      <c r="C3" s="24" t="s">
        <v>22</v>
      </c>
      <c r="D3" s="25" t="s">
        <v>1</v>
      </c>
      <c r="E3" s="24" t="s">
        <v>2</v>
      </c>
    </row>
    <row r="4" spans="1:6" s="19" customFormat="1">
      <c r="A4" s="22" t="s">
        <v>45</v>
      </c>
      <c r="B4" s="23"/>
      <c r="C4" s="24">
        <v>-516039.10060000001</v>
      </c>
      <c r="D4" s="64" t="s">
        <v>98</v>
      </c>
      <c r="E4" s="24"/>
    </row>
    <row r="5" spans="1:6" s="19" customFormat="1">
      <c r="A5" s="61" t="s">
        <v>42</v>
      </c>
      <c r="B5" s="62"/>
      <c r="C5" s="62"/>
      <c r="D5" s="62"/>
      <c r="E5" s="63"/>
    </row>
    <row r="6" spans="1:6" s="19" customFormat="1" ht="18" customHeight="1">
      <c r="A6" s="22" t="s">
        <v>46</v>
      </c>
      <c r="B6" s="23"/>
      <c r="C6" s="24">
        <v>703936.39</v>
      </c>
      <c r="D6" s="64" t="s">
        <v>98</v>
      </c>
      <c r="E6" s="24"/>
    </row>
    <row r="7" spans="1:6" s="19" customFormat="1" ht="16.5" customHeight="1">
      <c r="A7" s="22" t="s">
        <v>47</v>
      </c>
      <c r="B7" s="23"/>
      <c r="C7" s="24">
        <v>679632.09</v>
      </c>
      <c r="D7" s="64" t="s">
        <v>98</v>
      </c>
      <c r="E7" s="24"/>
    </row>
    <row r="8" spans="1:6" s="19" customFormat="1">
      <c r="A8" s="22" t="s">
        <v>48</v>
      </c>
      <c r="B8" s="23"/>
      <c r="C8" s="24">
        <f>C7-C6</f>
        <v>-24304.300000000047</v>
      </c>
      <c r="D8" s="64" t="s">
        <v>98</v>
      </c>
      <c r="E8" s="24"/>
    </row>
    <row r="9" spans="1:6" s="19" customFormat="1">
      <c r="A9" s="22" t="s">
        <v>9</v>
      </c>
      <c r="B9" s="23"/>
      <c r="C9" s="24">
        <f>C10</f>
        <v>6786</v>
      </c>
      <c r="D9" s="64" t="s">
        <v>98</v>
      </c>
      <c r="E9" s="24"/>
    </row>
    <row r="10" spans="1:6" s="19" customFormat="1">
      <c r="A10" s="44" t="s">
        <v>10</v>
      </c>
      <c r="B10" s="45"/>
      <c r="C10" s="28">
        <f>300*12+265.5*12</f>
        <v>6786</v>
      </c>
      <c r="D10" s="64" t="s">
        <v>98</v>
      </c>
      <c r="E10" s="28"/>
    </row>
    <row r="11" spans="1:6" s="19" customFormat="1">
      <c r="A11" s="26" t="s">
        <v>49</v>
      </c>
      <c r="B11" s="27"/>
      <c r="C11" s="24">
        <f>C6+C9</f>
        <v>710722.39</v>
      </c>
      <c r="D11" s="64" t="s">
        <v>98</v>
      </c>
      <c r="E11" s="28"/>
    </row>
    <row r="12" spans="1:6" s="19" customFormat="1">
      <c r="A12" s="59" t="s">
        <v>11</v>
      </c>
      <c r="B12" s="59"/>
      <c r="C12" s="59"/>
      <c r="D12" s="59"/>
      <c r="E12" s="59"/>
    </row>
    <row r="13" spans="1:6" s="19" customFormat="1" ht="29.25" thickBot="1">
      <c r="A13" s="20" t="s">
        <v>13</v>
      </c>
      <c r="B13" s="21" t="e">
        <f>#REF!</f>
        <v>#REF!</v>
      </c>
      <c r="C13" s="29">
        <f>C14+C15</f>
        <v>99056.540000000008</v>
      </c>
      <c r="D13" s="30"/>
      <c r="E13" s="30"/>
      <c r="F13" s="31"/>
    </row>
    <row r="14" spans="1:6" s="54" customFormat="1" ht="15.75" thickBot="1">
      <c r="A14" s="56" t="s">
        <v>84</v>
      </c>
      <c r="B14" s="56"/>
      <c r="C14" s="56">
        <v>48307.73</v>
      </c>
      <c r="D14" s="56" t="s">
        <v>4</v>
      </c>
      <c r="E14" s="56">
        <v>12847.8</v>
      </c>
    </row>
    <row r="15" spans="1:6" s="54" customFormat="1" ht="15.75" thickBot="1">
      <c r="A15" s="56" t="s">
        <v>85</v>
      </c>
      <c r="B15" s="56"/>
      <c r="C15" s="56">
        <v>50748.81</v>
      </c>
      <c r="D15" s="56" t="s">
        <v>4</v>
      </c>
      <c r="E15" s="56">
        <v>12847.8</v>
      </c>
    </row>
    <row r="16" spans="1:6" s="19" customFormat="1" ht="29.25" thickBot="1">
      <c r="A16" s="20" t="s">
        <v>14</v>
      </c>
      <c r="B16" s="21" t="e">
        <f>#REF!</f>
        <v>#REF!</v>
      </c>
      <c r="C16" s="29">
        <f>C17+C18</f>
        <v>32641.98</v>
      </c>
      <c r="D16" s="30"/>
      <c r="E16" s="30"/>
    </row>
    <row r="17" spans="1:7" s="54" customFormat="1" ht="15.75" thickBot="1">
      <c r="A17" s="56" t="s">
        <v>70</v>
      </c>
      <c r="B17" s="56"/>
      <c r="C17" s="56">
        <v>14643.02</v>
      </c>
      <c r="D17" s="56" t="s">
        <v>4</v>
      </c>
      <c r="E17" s="56">
        <v>8613.5400000000009</v>
      </c>
    </row>
    <row r="18" spans="1:7" s="54" customFormat="1" ht="15.75" thickBot="1">
      <c r="A18" s="56" t="s">
        <v>71</v>
      </c>
      <c r="B18" s="56"/>
      <c r="C18" s="56">
        <v>17998.96</v>
      </c>
      <c r="D18" s="56" t="s">
        <v>4</v>
      </c>
      <c r="E18" s="56">
        <v>10168.9</v>
      </c>
    </row>
    <row r="19" spans="1:7" s="19" customFormat="1" ht="29.25" thickBot="1">
      <c r="A19" s="20" t="s">
        <v>15</v>
      </c>
      <c r="B19" s="32" t="e">
        <f>#REF!+#REF!</f>
        <v>#REF!</v>
      </c>
      <c r="C19" s="29">
        <f>C20+C21</f>
        <v>54241.279999999999</v>
      </c>
      <c r="D19" s="33"/>
      <c r="E19" s="30"/>
    </row>
    <row r="20" spans="1:7" s="54" customFormat="1" ht="15.75" thickBot="1">
      <c r="A20" s="56" t="s">
        <v>50</v>
      </c>
      <c r="B20" s="56"/>
      <c r="C20" s="56">
        <v>27332.52</v>
      </c>
      <c r="D20" s="56" t="s">
        <v>12</v>
      </c>
      <c r="E20" s="56">
        <v>516</v>
      </c>
    </row>
    <row r="21" spans="1:7" s="54" customFormat="1" ht="15.75" thickBot="1">
      <c r="A21" s="56" t="s">
        <v>51</v>
      </c>
      <c r="B21" s="56"/>
      <c r="C21" s="56">
        <v>26908.76</v>
      </c>
      <c r="D21" s="56" t="s">
        <v>12</v>
      </c>
      <c r="E21" s="56">
        <v>508</v>
      </c>
    </row>
    <row r="22" spans="1:7" s="19" customFormat="1" ht="47.25" customHeight="1" thickBot="1">
      <c r="A22" s="20" t="s">
        <v>16</v>
      </c>
      <c r="B22" s="21"/>
      <c r="C22" s="29">
        <f>SUM(C23:C28)</f>
        <v>38800.36</v>
      </c>
      <c r="D22" s="30"/>
      <c r="E22" s="30"/>
    </row>
    <row r="23" spans="1:7" s="54" customFormat="1" ht="15.75" thickBot="1">
      <c r="A23" s="56" t="s">
        <v>86</v>
      </c>
      <c r="B23" s="56"/>
      <c r="C23" s="56">
        <v>1670.21</v>
      </c>
      <c r="D23" s="56" t="s">
        <v>4</v>
      </c>
      <c r="E23" s="56">
        <v>12847.8</v>
      </c>
    </row>
    <row r="24" spans="1:7" s="54" customFormat="1" ht="15.75" thickBot="1">
      <c r="A24" s="56" t="s">
        <v>87</v>
      </c>
      <c r="B24" s="56"/>
      <c r="C24" s="56">
        <v>1798.69</v>
      </c>
      <c r="D24" s="56" t="s">
        <v>4</v>
      </c>
      <c r="E24" s="56">
        <v>12847.8</v>
      </c>
    </row>
    <row r="25" spans="1:7" s="54" customFormat="1" ht="15.75" thickBot="1">
      <c r="A25" s="56" t="s">
        <v>79</v>
      </c>
      <c r="B25" s="56"/>
      <c r="C25" s="56">
        <v>1541.74</v>
      </c>
      <c r="D25" s="56" t="s">
        <v>4</v>
      </c>
      <c r="E25" s="56">
        <v>12847.8</v>
      </c>
    </row>
    <row r="26" spans="1:7" s="54" customFormat="1" ht="15.75" thickBot="1">
      <c r="A26" s="56" t="s">
        <v>88</v>
      </c>
      <c r="B26" s="56"/>
      <c r="C26" s="56">
        <v>1413.26</v>
      </c>
      <c r="D26" s="56" t="s">
        <v>4</v>
      </c>
      <c r="E26" s="56">
        <v>12847.8</v>
      </c>
    </row>
    <row r="27" spans="1:7" s="54" customFormat="1" ht="15.75" thickBot="1">
      <c r="A27" s="56" t="s">
        <v>81</v>
      </c>
      <c r="B27" s="56"/>
      <c r="C27" s="56">
        <v>16059.75</v>
      </c>
      <c r="D27" s="56" t="s">
        <v>4</v>
      </c>
      <c r="E27" s="56">
        <v>12847.8</v>
      </c>
    </row>
    <row r="28" spans="1:7" s="54" customFormat="1" ht="15.75" thickBot="1">
      <c r="A28" s="56" t="s">
        <v>81</v>
      </c>
      <c r="B28" s="56"/>
      <c r="C28" s="56">
        <v>16316.71</v>
      </c>
      <c r="D28" s="56" t="s">
        <v>4</v>
      </c>
      <c r="E28" s="56">
        <v>12847.8</v>
      </c>
    </row>
    <row r="29" spans="1:7" s="19" customFormat="1" ht="43.5" outlineLevel="1" thickBot="1">
      <c r="A29" s="20" t="s">
        <v>17</v>
      </c>
      <c r="B29" s="34"/>
      <c r="C29" s="35">
        <f>SUM(C30:C31)</f>
        <v>15323.25</v>
      </c>
      <c r="D29" s="36"/>
      <c r="E29" s="36"/>
      <c r="F29" s="31"/>
      <c r="G29" s="31"/>
    </row>
    <row r="30" spans="1:7" s="54" customFormat="1" ht="15.75" thickBot="1">
      <c r="A30" s="56" t="s">
        <v>77</v>
      </c>
      <c r="B30" s="56"/>
      <c r="C30" s="56">
        <v>2029.25</v>
      </c>
      <c r="D30" s="56" t="s">
        <v>57</v>
      </c>
      <c r="E30" s="56">
        <v>1</v>
      </c>
    </row>
    <row r="31" spans="1:7" s="54" customFormat="1" ht="15.75" thickBot="1">
      <c r="A31" s="56" t="s">
        <v>41</v>
      </c>
      <c r="B31" s="56"/>
      <c r="C31" s="56">
        <v>13294</v>
      </c>
      <c r="D31" s="56" t="s">
        <v>30</v>
      </c>
      <c r="E31" s="56">
        <v>1</v>
      </c>
    </row>
    <row r="32" spans="1:7" s="40" customFormat="1" ht="57.75" outlineLevel="2" thickBot="1">
      <c r="A32" s="20" t="s">
        <v>18</v>
      </c>
      <c r="B32" s="37" t="e">
        <f>SUM(#REF!)</f>
        <v>#REF!</v>
      </c>
      <c r="C32" s="38">
        <f>SUM(C33:C45)</f>
        <v>27620.999999999996</v>
      </c>
      <c r="D32" s="39"/>
      <c r="E32" s="39"/>
    </row>
    <row r="33" spans="1:5" s="54" customFormat="1" ht="15.75" thickBot="1">
      <c r="A33" s="56" t="s">
        <v>52</v>
      </c>
      <c r="B33" s="56"/>
      <c r="C33" s="56">
        <v>484.53</v>
      </c>
      <c r="D33" s="56" t="s">
        <v>53</v>
      </c>
      <c r="E33" s="56">
        <v>1</v>
      </c>
    </row>
    <row r="34" spans="1:5" s="54" customFormat="1" ht="15.75" thickBot="1">
      <c r="A34" s="56" t="s">
        <v>31</v>
      </c>
      <c r="B34" s="56"/>
      <c r="C34" s="56">
        <v>4856.16</v>
      </c>
      <c r="D34" s="56" t="s">
        <v>32</v>
      </c>
      <c r="E34" s="56">
        <v>6</v>
      </c>
    </row>
    <row r="35" spans="1:5" s="54" customFormat="1" ht="15.75" thickBot="1">
      <c r="A35" s="56" t="s">
        <v>59</v>
      </c>
      <c r="B35" s="56"/>
      <c r="C35" s="56">
        <v>199.29</v>
      </c>
      <c r="D35" s="56" t="s">
        <v>57</v>
      </c>
      <c r="E35" s="56">
        <v>1</v>
      </c>
    </row>
    <row r="36" spans="1:5" s="54" customFormat="1" ht="15.75" thickBot="1">
      <c r="A36" s="56" t="s">
        <v>60</v>
      </c>
      <c r="B36" s="56"/>
      <c r="C36" s="56">
        <v>6422.3</v>
      </c>
      <c r="D36" s="56" t="s">
        <v>28</v>
      </c>
      <c r="E36" s="56">
        <v>1</v>
      </c>
    </row>
    <row r="37" spans="1:5" s="54" customFormat="1" ht="15.75" thickBot="1">
      <c r="A37" s="56" t="s">
        <v>61</v>
      </c>
      <c r="B37" s="56"/>
      <c r="C37" s="56">
        <v>1060.2</v>
      </c>
      <c r="D37" s="56" t="s">
        <v>57</v>
      </c>
      <c r="E37" s="56">
        <v>4</v>
      </c>
    </row>
    <row r="38" spans="1:5" s="54" customFormat="1" ht="15.75" thickBot="1">
      <c r="A38" s="56" t="s">
        <v>40</v>
      </c>
      <c r="B38" s="56"/>
      <c r="C38" s="56">
        <v>767.26</v>
      </c>
      <c r="D38" s="56" t="s">
        <v>57</v>
      </c>
      <c r="E38" s="56">
        <v>2</v>
      </c>
    </row>
    <row r="39" spans="1:5" s="54" customFormat="1" ht="15.75" thickBot="1">
      <c r="A39" s="56" t="s">
        <v>62</v>
      </c>
      <c r="B39" s="56"/>
      <c r="C39" s="56">
        <v>5888.57</v>
      </c>
      <c r="D39" s="56" t="s">
        <v>57</v>
      </c>
      <c r="E39" s="56">
        <v>1</v>
      </c>
    </row>
    <row r="40" spans="1:5" s="54" customFormat="1" ht="15.75" thickBot="1">
      <c r="A40" s="56" t="s">
        <v>63</v>
      </c>
      <c r="B40" s="56"/>
      <c r="C40" s="56">
        <v>1977.54</v>
      </c>
      <c r="D40" s="56" t="s">
        <v>57</v>
      </c>
      <c r="E40" s="56">
        <v>1</v>
      </c>
    </row>
    <row r="41" spans="1:5" s="54" customFormat="1" ht="15.75" thickBot="1">
      <c r="A41" s="56" t="s">
        <v>76</v>
      </c>
      <c r="B41" s="56"/>
      <c r="C41" s="56">
        <v>199.29</v>
      </c>
      <c r="D41" s="56" t="s">
        <v>57</v>
      </c>
      <c r="E41" s="56">
        <v>1</v>
      </c>
    </row>
    <row r="42" spans="1:5" s="54" customFormat="1" ht="15.75" thickBot="1">
      <c r="A42" s="56" t="s">
        <v>33</v>
      </c>
      <c r="B42" s="56"/>
      <c r="C42" s="56">
        <v>179.6</v>
      </c>
      <c r="D42" s="56" t="s">
        <v>57</v>
      </c>
      <c r="E42" s="56">
        <v>1</v>
      </c>
    </row>
    <row r="43" spans="1:5" s="54" customFormat="1" ht="15.75" thickBot="1">
      <c r="A43" s="56" t="s">
        <v>34</v>
      </c>
      <c r="B43" s="56"/>
      <c r="C43" s="56">
        <v>270.14</v>
      </c>
      <c r="D43" s="56" t="s">
        <v>35</v>
      </c>
      <c r="E43" s="56">
        <v>1</v>
      </c>
    </row>
    <row r="44" spans="1:5" s="54" customFormat="1" ht="15.75" thickBot="1">
      <c r="A44" s="56" t="s">
        <v>82</v>
      </c>
      <c r="B44" s="56"/>
      <c r="C44" s="56">
        <v>2830</v>
      </c>
      <c r="D44" s="56" t="s">
        <v>57</v>
      </c>
      <c r="E44" s="56">
        <v>1</v>
      </c>
    </row>
    <row r="45" spans="1:5" s="54" customFormat="1" ht="15.75" thickBot="1">
      <c r="A45" s="56" t="s">
        <v>83</v>
      </c>
      <c r="B45" s="56"/>
      <c r="C45" s="56">
        <v>2486.12</v>
      </c>
      <c r="D45" s="56" t="s">
        <v>32</v>
      </c>
      <c r="E45" s="56">
        <v>4</v>
      </c>
    </row>
    <row r="46" spans="1:5" s="40" customFormat="1" ht="28.5" outlineLevel="2">
      <c r="A46" s="20" t="s">
        <v>23</v>
      </c>
      <c r="B46" s="37" t="e">
        <f>#REF!+#REF!</f>
        <v>#REF!</v>
      </c>
      <c r="C46" s="38">
        <v>0</v>
      </c>
      <c r="D46" s="39"/>
      <c r="E46" s="39"/>
    </row>
    <row r="47" spans="1:5" s="40" customFormat="1" ht="29.25" outlineLevel="2" thickBot="1">
      <c r="A47" s="20" t="s">
        <v>24</v>
      </c>
      <c r="B47" s="37">
        <f>SUM(B48:B49)</f>
        <v>0</v>
      </c>
      <c r="C47" s="38">
        <f>C48+C49</f>
        <v>104067.18</v>
      </c>
      <c r="D47" s="39"/>
      <c r="E47" s="39"/>
    </row>
    <row r="48" spans="1:5" s="54" customFormat="1" ht="15.75" thickBot="1">
      <c r="A48" s="56" t="s">
        <v>89</v>
      </c>
      <c r="B48" s="56"/>
      <c r="C48" s="56">
        <v>52033.59</v>
      </c>
      <c r="D48" s="56" t="s">
        <v>4</v>
      </c>
      <c r="E48" s="56">
        <v>12847.8</v>
      </c>
    </row>
    <row r="49" spans="1:5" s="54" customFormat="1" ht="15.75" thickBot="1">
      <c r="A49" s="56" t="s">
        <v>90</v>
      </c>
      <c r="B49" s="56"/>
      <c r="C49" s="56">
        <v>52033.59</v>
      </c>
      <c r="D49" s="56" t="s">
        <v>4</v>
      </c>
      <c r="E49" s="56">
        <v>12847.8</v>
      </c>
    </row>
    <row r="50" spans="1:5" s="40" customFormat="1" ht="28.5" outlineLevel="2">
      <c r="A50" s="20" t="s">
        <v>25</v>
      </c>
      <c r="B50" s="37" t="e">
        <f>#REF!</f>
        <v>#REF!</v>
      </c>
      <c r="C50" s="38">
        <v>0</v>
      </c>
      <c r="D50" s="39"/>
      <c r="E50" s="39"/>
    </row>
    <row r="51" spans="1:5" s="40" customFormat="1" ht="28.5" outlineLevel="2">
      <c r="A51" s="20" t="s">
        <v>26</v>
      </c>
      <c r="B51" s="37" t="e">
        <f>#REF!+#REF!</f>
        <v>#REF!</v>
      </c>
      <c r="C51" s="38">
        <v>0</v>
      </c>
      <c r="D51" s="39"/>
      <c r="E51" s="39"/>
    </row>
    <row r="52" spans="1:5" s="40" customFormat="1" ht="29.25" outlineLevel="2" thickBot="1">
      <c r="A52" s="20" t="s">
        <v>27</v>
      </c>
      <c r="B52" s="37">
        <f>B53</f>
        <v>0</v>
      </c>
      <c r="C52" s="38">
        <f>C53+C54</f>
        <v>5653.03</v>
      </c>
      <c r="D52" s="39"/>
      <c r="E52" s="39"/>
    </row>
    <row r="53" spans="1:5" s="54" customFormat="1" ht="15.75" thickBot="1">
      <c r="A53" s="56" t="s">
        <v>91</v>
      </c>
      <c r="B53" s="56"/>
      <c r="C53" s="56">
        <v>2954.99</v>
      </c>
      <c r="D53" s="56" t="s">
        <v>4</v>
      </c>
      <c r="E53" s="56">
        <v>12847.8</v>
      </c>
    </row>
    <row r="54" spans="1:5" s="54" customFormat="1" ht="15.75" thickBot="1">
      <c r="A54" s="56" t="s">
        <v>92</v>
      </c>
      <c r="B54" s="56"/>
      <c r="C54" s="56">
        <v>2698.04</v>
      </c>
      <c r="D54" s="56" t="s">
        <v>4</v>
      </c>
      <c r="E54" s="56">
        <v>12847.8</v>
      </c>
    </row>
    <row r="55" spans="1:5" s="40" customFormat="1" ht="29.25" outlineLevel="2" thickBot="1">
      <c r="A55" s="20" t="s">
        <v>19</v>
      </c>
      <c r="B55" s="37" t="e">
        <f>B57+#REF!</f>
        <v>#REF!</v>
      </c>
      <c r="C55" s="38">
        <f>C56+C57</f>
        <v>20299.53</v>
      </c>
      <c r="D55" s="39"/>
      <c r="E55" s="39"/>
    </row>
    <row r="56" spans="1:5" s="54" customFormat="1" ht="15.75" thickBot="1">
      <c r="A56" s="56" t="s">
        <v>64</v>
      </c>
      <c r="B56" s="56"/>
      <c r="C56" s="56">
        <v>8608.0300000000007</v>
      </c>
      <c r="D56" s="56" t="s">
        <v>4</v>
      </c>
      <c r="E56" s="56">
        <v>12847.8</v>
      </c>
    </row>
    <row r="57" spans="1:5" s="54" customFormat="1" ht="15.75" thickBot="1">
      <c r="A57" s="56" t="s">
        <v>65</v>
      </c>
      <c r="B57" s="56"/>
      <c r="C57" s="56">
        <v>11691.5</v>
      </c>
      <c r="D57" s="56" t="s">
        <v>4</v>
      </c>
      <c r="E57" s="56">
        <v>12847.8</v>
      </c>
    </row>
    <row r="58" spans="1:5" s="40" customFormat="1" ht="43.5" outlineLevel="2" thickBot="1">
      <c r="A58" s="20" t="s">
        <v>20</v>
      </c>
      <c r="B58" s="37" t="e">
        <f>#REF!</f>
        <v>#REF!</v>
      </c>
      <c r="C58" s="38">
        <f>C59</f>
        <v>166.7</v>
      </c>
      <c r="D58" s="39"/>
      <c r="E58" s="39"/>
    </row>
    <row r="59" spans="1:5" s="54" customFormat="1" ht="15.75" thickBot="1">
      <c r="A59" s="56" t="s">
        <v>56</v>
      </c>
      <c r="B59" s="56"/>
      <c r="C59" s="56">
        <v>166.7</v>
      </c>
      <c r="D59" s="56" t="s">
        <v>57</v>
      </c>
      <c r="E59" s="56">
        <v>1</v>
      </c>
    </row>
    <row r="60" spans="1:5" s="40" customFormat="1" ht="57.75" outlineLevel="2" thickBot="1">
      <c r="A60" s="20" t="s">
        <v>21</v>
      </c>
      <c r="B60" s="37" t="e">
        <f>SUM(#REF!)</f>
        <v>#REF!</v>
      </c>
      <c r="C60" s="38">
        <f>SUM(C61:C64)</f>
        <v>47033.570000000007</v>
      </c>
      <c r="D60" s="39"/>
      <c r="E60" s="39"/>
    </row>
    <row r="61" spans="1:5" s="54" customFormat="1" ht="15.75" thickBot="1">
      <c r="A61" s="56" t="s">
        <v>97</v>
      </c>
      <c r="B61" s="56"/>
      <c r="C61" s="56">
        <v>100.9</v>
      </c>
      <c r="D61" s="56" t="s">
        <v>4</v>
      </c>
      <c r="E61" s="56">
        <v>5935.13</v>
      </c>
    </row>
    <row r="62" spans="1:5" s="54" customFormat="1" ht="15.75" thickBot="1">
      <c r="A62" s="56" t="s">
        <v>72</v>
      </c>
      <c r="B62" s="56"/>
      <c r="C62" s="56">
        <v>22824.09</v>
      </c>
      <c r="D62" s="56" t="s">
        <v>4</v>
      </c>
      <c r="E62" s="56">
        <v>12205.4</v>
      </c>
    </row>
    <row r="63" spans="1:5" s="54" customFormat="1" ht="15.75" thickBot="1">
      <c r="A63" s="56" t="s">
        <v>73</v>
      </c>
      <c r="B63" s="56"/>
      <c r="C63" s="56">
        <v>23122.22</v>
      </c>
      <c r="D63" s="56" t="s">
        <v>4</v>
      </c>
      <c r="E63" s="56">
        <v>12431.3</v>
      </c>
    </row>
    <row r="64" spans="1:5" s="54" customFormat="1" ht="15.75" thickBot="1">
      <c r="A64" s="56" t="s">
        <v>78</v>
      </c>
      <c r="B64" s="56"/>
      <c r="C64" s="56">
        <v>986.36</v>
      </c>
      <c r="D64" s="56" t="s">
        <v>57</v>
      </c>
      <c r="E64" s="56">
        <v>2</v>
      </c>
    </row>
    <row r="65" spans="1:6" s="51" customFormat="1" ht="14.25">
      <c r="A65" s="51" t="s">
        <v>43</v>
      </c>
      <c r="C65" s="52">
        <f>C66</f>
        <v>2940</v>
      </c>
    </row>
    <row r="66" spans="1:6" s="40" customFormat="1" ht="22.5" customHeight="1" outlineLevel="2">
      <c r="A66" s="46" t="s">
        <v>7</v>
      </c>
      <c r="B66" s="47">
        <f>C66/1.18</f>
        <v>2491.5254237288136</v>
      </c>
      <c r="C66" s="48">
        <f>E66*5*12</f>
        <v>2940</v>
      </c>
      <c r="D66" s="49" t="s">
        <v>5</v>
      </c>
      <c r="E66" s="50">
        <v>49</v>
      </c>
    </row>
    <row r="67" spans="1:6" s="40" customFormat="1" outlineLevel="2">
      <c r="A67" s="41" t="s">
        <v>93</v>
      </c>
      <c r="B67" s="42" t="e">
        <f>B13+B16+B19+#REF!+B32+B46+B47+B50+B51+B52+B55+B58+B60+#REF!</f>
        <v>#REF!</v>
      </c>
      <c r="C67" s="38">
        <f>C13+C16+C19+C22+C29+C32+C46+C47+C51+C52+C55+C58+C60</f>
        <v>444904.42000000004</v>
      </c>
      <c r="D67" s="39" t="s">
        <v>98</v>
      </c>
      <c r="E67" s="39"/>
    </row>
    <row r="68" spans="1:6" s="40" customFormat="1" outlineLevel="2">
      <c r="A68" s="41" t="s">
        <v>94</v>
      </c>
      <c r="B68" s="43"/>
      <c r="C68" s="38">
        <f>C67*1.2+C65</f>
        <v>536825.304</v>
      </c>
      <c r="D68" s="39" t="s">
        <v>98</v>
      </c>
      <c r="E68" s="39"/>
    </row>
    <row r="69" spans="1:6" s="40" customFormat="1" outlineLevel="2">
      <c r="A69" s="41" t="s">
        <v>95</v>
      </c>
      <c r="B69" s="43"/>
      <c r="C69" s="38">
        <f>C4+C6+C9-C68</f>
        <v>-342142.01459999999</v>
      </c>
      <c r="D69" s="39" t="s">
        <v>98</v>
      </c>
      <c r="E69" s="39"/>
    </row>
    <row r="70" spans="1:6" s="40" customFormat="1" ht="28.5" outlineLevel="2">
      <c r="A70" s="20" t="s">
        <v>96</v>
      </c>
      <c r="B70" s="37"/>
      <c r="C70" s="38">
        <f>C69+C8</f>
        <v>-366446.31460000004</v>
      </c>
      <c r="D70" s="39" t="s">
        <v>98</v>
      </c>
      <c r="E70" s="39"/>
    </row>
    <row r="71" spans="1:6" s="3" customFormat="1" outlineLevel="2">
      <c r="A71" s="8"/>
      <c r="B71" s="9"/>
      <c r="C71" s="14"/>
      <c r="D71" s="14"/>
      <c r="E71" s="14"/>
    </row>
    <row r="72" spans="1:6" s="3" customFormat="1" outlineLevel="2">
      <c r="A72" s="8"/>
      <c r="B72" s="9"/>
      <c r="C72" s="14"/>
      <c r="D72" s="14"/>
      <c r="E72" s="14"/>
    </row>
    <row r="73" spans="1:6">
      <c r="A73" s="6"/>
      <c r="B73" s="7"/>
      <c r="C73" s="15"/>
      <c r="D73" s="16"/>
      <c r="E73" s="16"/>
    </row>
    <row r="74" spans="1:6">
      <c r="A74" s="10"/>
      <c r="B74" s="11"/>
      <c r="C74" s="17"/>
      <c r="D74" s="17"/>
      <c r="E74" s="17"/>
    </row>
    <row r="75" spans="1:6" s="3" customFormat="1" outlineLevel="2">
      <c r="A75" s="8"/>
      <c r="B75" s="9"/>
      <c r="C75" s="14"/>
      <c r="D75" s="14"/>
      <c r="E75" s="14"/>
    </row>
    <row r="76" spans="1:6">
      <c r="A76" s="6"/>
      <c r="B76" s="12"/>
      <c r="C76" s="15"/>
      <c r="D76" s="16"/>
      <c r="E76" s="16"/>
      <c r="F76" s="2"/>
    </row>
    <row r="77" spans="1:6" ht="16.5" customHeight="1">
      <c r="A77" s="6"/>
      <c r="B77" s="13"/>
      <c r="C77" s="15"/>
      <c r="D77" s="16"/>
      <c r="E77" s="16"/>
    </row>
    <row r="78" spans="1:6">
      <c r="A78" s="6"/>
      <c r="B78" s="13"/>
      <c r="C78" s="15"/>
      <c r="D78" s="16"/>
      <c r="E78" s="16"/>
    </row>
    <row r="79" spans="1:6">
      <c r="A79" s="6"/>
      <c r="B79" s="13"/>
      <c r="C79" s="15"/>
      <c r="D79" s="15"/>
      <c r="E79" s="16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0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82"/>
  <sheetViews>
    <sheetView topLeftCell="A58" workbookViewId="0">
      <selection activeCell="A64" activeCellId="3" sqref="A20:XFD20 A50:XFD50 A52:XFD52 A64:XFD64"/>
    </sheetView>
  </sheetViews>
  <sheetFormatPr defaultRowHeight="15"/>
  <cols>
    <col min="1" max="1" width="49.85546875" customWidth="1"/>
    <col min="2" max="2" width="29.85546875" style="54" hidden="1" customWidth="1"/>
  </cols>
  <sheetData>
    <row r="2" spans="1:5">
      <c r="A2" s="54"/>
      <c r="C2" s="54"/>
      <c r="D2" s="54"/>
      <c r="E2" s="54"/>
    </row>
    <row r="3" spans="1:5">
      <c r="A3" s="54"/>
      <c r="C3" s="54"/>
      <c r="D3" s="54"/>
      <c r="E3" s="54"/>
    </row>
    <row r="4" spans="1:5" ht="15.75" thickBot="1">
      <c r="A4" s="54"/>
      <c r="C4" s="54"/>
      <c r="D4" s="54"/>
      <c r="E4" s="54"/>
    </row>
    <row r="5" spans="1:5" ht="15.75" thickBot="1">
      <c r="A5" s="55" t="s">
        <v>36</v>
      </c>
      <c r="B5" s="55"/>
      <c r="C5" s="55" t="s">
        <v>37</v>
      </c>
      <c r="D5" s="55" t="s">
        <v>38</v>
      </c>
      <c r="E5" s="55" t="s">
        <v>39</v>
      </c>
    </row>
    <row r="6" spans="1:5" s="57" customFormat="1" ht="15.75" thickBot="1">
      <c r="A6" s="53" t="s">
        <v>50</v>
      </c>
      <c r="B6" s="53"/>
      <c r="C6" s="53">
        <v>27332.52</v>
      </c>
      <c r="D6" s="53" t="s">
        <v>12</v>
      </c>
      <c r="E6" s="53">
        <v>516</v>
      </c>
    </row>
    <row r="7" spans="1:5" ht="15.75" thickBot="1">
      <c r="A7" s="56"/>
      <c r="B7" s="56"/>
      <c r="C7" s="56">
        <v>27332.52</v>
      </c>
      <c r="D7" s="56"/>
      <c r="E7" s="56">
        <v>516</v>
      </c>
    </row>
    <row r="8" spans="1:5" s="57" customFormat="1" ht="15.75" thickBot="1">
      <c r="A8" s="53" t="s">
        <v>51</v>
      </c>
      <c r="B8" s="53"/>
      <c r="C8" s="53">
        <v>26908.76</v>
      </c>
      <c r="D8" s="53" t="s">
        <v>12</v>
      </c>
      <c r="E8" s="53">
        <v>508</v>
      </c>
    </row>
    <row r="9" spans="1:5" ht="15.75" thickBot="1">
      <c r="A9" s="56"/>
      <c r="B9" s="56"/>
      <c r="C9" s="56">
        <v>26908.76</v>
      </c>
      <c r="D9" s="56"/>
      <c r="E9" s="56">
        <v>508</v>
      </c>
    </row>
    <row r="10" spans="1:5" s="57" customFormat="1" ht="15.75" thickBot="1">
      <c r="A10" s="53" t="s">
        <v>52</v>
      </c>
      <c r="B10" s="53"/>
      <c r="C10" s="53">
        <v>484.53</v>
      </c>
      <c r="D10" s="53" t="s">
        <v>53</v>
      </c>
      <c r="E10" s="53">
        <v>1</v>
      </c>
    </row>
    <row r="11" spans="1:5" ht="15.75" thickBot="1">
      <c r="A11" s="56"/>
      <c r="B11" s="56"/>
      <c r="C11" s="56">
        <v>484.53</v>
      </c>
      <c r="D11" s="56"/>
      <c r="E11" s="56">
        <v>1</v>
      </c>
    </row>
    <row r="12" spans="1:5" s="57" customFormat="1" ht="15.75" thickBot="1">
      <c r="A12" s="53" t="s">
        <v>54</v>
      </c>
      <c r="B12" s="53"/>
      <c r="C12" s="53">
        <v>1670.21</v>
      </c>
      <c r="D12" s="53" t="s">
        <v>4</v>
      </c>
      <c r="E12" s="53">
        <v>12847.8</v>
      </c>
    </row>
    <row r="13" spans="1:5" ht="15.75" thickBot="1">
      <c r="A13" s="56"/>
      <c r="B13" s="56"/>
      <c r="C13" s="56">
        <v>1670.21</v>
      </c>
      <c r="D13" s="56"/>
      <c r="E13" s="56">
        <v>12847.8</v>
      </c>
    </row>
    <row r="14" spans="1:5" s="57" customFormat="1" ht="15.75" thickBot="1">
      <c r="A14" s="53" t="s">
        <v>55</v>
      </c>
      <c r="B14" s="53"/>
      <c r="C14" s="53">
        <v>1798.69</v>
      </c>
      <c r="D14" s="53" t="s">
        <v>4</v>
      </c>
      <c r="E14" s="53">
        <v>12847.8</v>
      </c>
    </row>
    <row r="15" spans="1:5" ht="15.75" thickBot="1">
      <c r="A15" s="56"/>
      <c r="B15" s="56"/>
      <c r="C15" s="56">
        <v>1798.69</v>
      </c>
      <c r="D15" s="56"/>
      <c r="E15" s="56">
        <v>12847.8</v>
      </c>
    </row>
    <row r="16" spans="1:5" s="57" customFormat="1" ht="15.75" thickBot="1">
      <c r="A16" s="53" t="s">
        <v>56</v>
      </c>
      <c r="B16" s="53"/>
      <c r="C16" s="53">
        <v>166.7</v>
      </c>
      <c r="D16" s="53" t="s">
        <v>57</v>
      </c>
      <c r="E16" s="53">
        <v>1</v>
      </c>
    </row>
    <row r="17" spans="1:5" ht="15.75" thickBot="1">
      <c r="A17" s="56"/>
      <c r="B17" s="56"/>
      <c r="C17" s="56">
        <v>166.7</v>
      </c>
      <c r="D17" s="56"/>
      <c r="E17" s="56">
        <v>1</v>
      </c>
    </row>
    <row r="18" spans="1:5" s="57" customFormat="1" ht="15.75" thickBot="1">
      <c r="A18" s="53" t="s">
        <v>31</v>
      </c>
      <c r="B18" s="53"/>
      <c r="C18" s="53">
        <v>4856.16</v>
      </c>
      <c r="D18" s="53" t="s">
        <v>32</v>
      </c>
      <c r="E18" s="53">
        <v>6</v>
      </c>
    </row>
    <row r="19" spans="1:5" ht="15.75" thickBot="1">
      <c r="A19" s="56"/>
      <c r="B19" s="56"/>
      <c r="C19" s="56">
        <v>4856.16</v>
      </c>
      <c r="D19" s="56"/>
      <c r="E19" s="56">
        <v>6</v>
      </c>
    </row>
    <row r="20" spans="1:5" ht="15.75" thickBot="1">
      <c r="A20" s="56" t="s">
        <v>58</v>
      </c>
      <c r="B20" s="56"/>
      <c r="C20" s="56">
        <v>100.9</v>
      </c>
      <c r="D20" s="56" t="s">
        <v>4</v>
      </c>
      <c r="E20" s="56">
        <v>5935.13</v>
      </c>
    </row>
    <row r="21" spans="1:5" ht="15.75" thickBot="1">
      <c r="A21" s="56"/>
      <c r="B21" s="56"/>
      <c r="C21" s="56">
        <v>100.9</v>
      </c>
      <c r="D21" s="56"/>
      <c r="E21" s="56">
        <v>5935.13</v>
      </c>
    </row>
    <row r="22" spans="1:5" s="57" customFormat="1" ht="15.75" thickBot="1">
      <c r="A22" s="53" t="s">
        <v>59</v>
      </c>
      <c r="B22" s="53"/>
      <c r="C22" s="53">
        <v>199.29</v>
      </c>
      <c r="D22" s="53" t="s">
        <v>57</v>
      </c>
      <c r="E22" s="53">
        <v>1</v>
      </c>
    </row>
    <row r="23" spans="1:5" ht="15.75" thickBot="1">
      <c r="A23" s="56"/>
      <c r="B23" s="56"/>
      <c r="C23" s="56">
        <v>199.29</v>
      </c>
      <c r="D23" s="56"/>
      <c r="E23" s="56">
        <v>1</v>
      </c>
    </row>
    <row r="24" spans="1:5" s="57" customFormat="1" ht="15.75" thickBot="1">
      <c r="A24" s="53" t="s">
        <v>60</v>
      </c>
      <c r="B24" s="53"/>
      <c r="C24" s="53">
        <v>6422.3</v>
      </c>
      <c r="D24" s="53" t="s">
        <v>28</v>
      </c>
      <c r="E24" s="53">
        <v>1</v>
      </c>
    </row>
    <row r="25" spans="1:5" ht="15.75" thickBot="1">
      <c r="A25" s="56"/>
      <c r="B25" s="56"/>
      <c r="C25" s="56">
        <v>6422.3</v>
      </c>
      <c r="D25" s="56"/>
      <c r="E25" s="56">
        <v>1</v>
      </c>
    </row>
    <row r="26" spans="1:5" s="57" customFormat="1" ht="15.75" thickBot="1">
      <c r="A26" s="53" t="s">
        <v>61</v>
      </c>
      <c r="B26" s="53"/>
      <c r="C26" s="53">
        <v>1060.2</v>
      </c>
      <c r="D26" s="53" t="s">
        <v>57</v>
      </c>
      <c r="E26" s="53">
        <v>4</v>
      </c>
    </row>
    <row r="27" spans="1:5" ht="15.75" thickBot="1">
      <c r="A27" s="56"/>
      <c r="B27" s="56"/>
      <c r="C27" s="56">
        <v>1060.2</v>
      </c>
      <c r="D27" s="56"/>
      <c r="E27" s="56">
        <v>4</v>
      </c>
    </row>
    <row r="28" spans="1:5" s="57" customFormat="1" ht="15.75" thickBot="1">
      <c r="A28" s="53" t="s">
        <v>40</v>
      </c>
      <c r="B28" s="53"/>
      <c r="C28" s="53">
        <v>767.26</v>
      </c>
      <c r="D28" s="53" t="s">
        <v>57</v>
      </c>
      <c r="E28" s="53">
        <v>2</v>
      </c>
    </row>
    <row r="29" spans="1:5" ht="15.75" thickBot="1">
      <c r="A29" s="56"/>
      <c r="B29" s="56"/>
      <c r="C29" s="56">
        <v>767.26</v>
      </c>
      <c r="D29" s="56"/>
      <c r="E29" s="56">
        <v>2</v>
      </c>
    </row>
    <row r="30" spans="1:5" s="57" customFormat="1" ht="15.75" thickBot="1">
      <c r="A30" s="53" t="s">
        <v>62</v>
      </c>
      <c r="B30" s="53"/>
      <c r="C30" s="53">
        <v>5888.57</v>
      </c>
      <c r="D30" s="53" t="s">
        <v>57</v>
      </c>
      <c r="E30" s="53">
        <v>1</v>
      </c>
    </row>
    <row r="31" spans="1:5" ht="15.75" thickBot="1">
      <c r="A31" s="56"/>
      <c r="B31" s="56"/>
      <c r="C31" s="56">
        <v>5888.57</v>
      </c>
      <c r="D31" s="56"/>
      <c r="E31" s="56">
        <v>1</v>
      </c>
    </row>
    <row r="32" spans="1:5" s="57" customFormat="1" ht="15.75" thickBot="1">
      <c r="A32" s="53" t="s">
        <v>63</v>
      </c>
      <c r="B32" s="53"/>
      <c r="C32" s="53">
        <v>1977.54</v>
      </c>
      <c r="D32" s="53" t="s">
        <v>57</v>
      </c>
      <c r="E32" s="53">
        <v>1</v>
      </c>
    </row>
    <row r="33" spans="1:5" ht="15.75" thickBot="1">
      <c r="A33" s="56"/>
      <c r="B33" s="56"/>
      <c r="C33" s="56">
        <v>1977.54</v>
      </c>
      <c r="D33" s="56"/>
      <c r="E33" s="56">
        <v>1</v>
      </c>
    </row>
    <row r="34" spans="1:5" s="57" customFormat="1" ht="15.75" thickBot="1">
      <c r="A34" s="53" t="s">
        <v>64</v>
      </c>
      <c r="B34" s="53"/>
      <c r="C34" s="53">
        <v>8608.0300000000007</v>
      </c>
      <c r="D34" s="53" t="s">
        <v>4</v>
      </c>
      <c r="E34" s="53">
        <v>12847.8</v>
      </c>
    </row>
    <row r="35" spans="1:5" ht="15.75" thickBot="1">
      <c r="A35" s="56"/>
      <c r="B35" s="56"/>
      <c r="C35" s="56">
        <v>8608.0300000000007</v>
      </c>
      <c r="D35" s="56"/>
      <c r="E35" s="56">
        <v>12847.8</v>
      </c>
    </row>
    <row r="36" spans="1:5" s="57" customFormat="1" ht="15.75" thickBot="1">
      <c r="A36" s="53" t="s">
        <v>65</v>
      </c>
      <c r="B36" s="53"/>
      <c r="C36" s="53">
        <v>11691.5</v>
      </c>
      <c r="D36" s="53" t="s">
        <v>4</v>
      </c>
      <c r="E36" s="53">
        <v>12847.8</v>
      </c>
    </row>
    <row r="37" spans="1:5" ht="15.75" thickBot="1">
      <c r="A37" s="56"/>
      <c r="B37" s="56"/>
      <c r="C37" s="56">
        <v>11691.5</v>
      </c>
      <c r="D37" s="56"/>
      <c r="E37" s="56">
        <v>12847.8</v>
      </c>
    </row>
    <row r="38" spans="1:5" s="57" customFormat="1" ht="15.75" thickBot="1">
      <c r="A38" s="53" t="s">
        <v>66</v>
      </c>
      <c r="B38" s="53"/>
      <c r="C38" s="53">
        <v>52033.59</v>
      </c>
      <c r="D38" s="53" t="s">
        <v>4</v>
      </c>
      <c r="E38" s="53">
        <v>12847.8</v>
      </c>
    </row>
    <row r="39" spans="1:5" ht="15.75" thickBot="1">
      <c r="A39" s="56"/>
      <c r="B39" s="56"/>
      <c r="C39" s="56">
        <v>52033.59</v>
      </c>
      <c r="D39" s="56"/>
      <c r="E39" s="56">
        <v>12847.8</v>
      </c>
    </row>
    <row r="40" spans="1:5" s="57" customFormat="1" ht="15.75" thickBot="1">
      <c r="A40" s="53" t="s">
        <v>67</v>
      </c>
      <c r="B40" s="53"/>
      <c r="C40" s="53">
        <v>52033.59</v>
      </c>
      <c r="D40" s="53" t="s">
        <v>4</v>
      </c>
      <c r="E40" s="53">
        <v>12847.8</v>
      </c>
    </row>
    <row r="41" spans="1:5" ht="15.75" thickBot="1">
      <c r="A41" s="56"/>
      <c r="B41" s="56"/>
      <c r="C41" s="56">
        <v>52033.59</v>
      </c>
      <c r="D41" s="56"/>
      <c r="E41" s="56">
        <v>12847.8</v>
      </c>
    </row>
    <row r="42" spans="1:5" s="57" customFormat="1" ht="15.75" thickBot="1">
      <c r="A42" s="53" t="s">
        <v>68</v>
      </c>
      <c r="B42" s="53"/>
      <c r="C42" s="53">
        <v>2954.99</v>
      </c>
      <c r="D42" s="53" t="s">
        <v>4</v>
      </c>
      <c r="E42" s="53">
        <v>12847.8</v>
      </c>
    </row>
    <row r="43" spans="1:5" ht="15.75" thickBot="1">
      <c r="A43" s="56"/>
      <c r="B43" s="56"/>
      <c r="C43" s="56">
        <v>2954.99</v>
      </c>
      <c r="D43" s="56"/>
      <c r="E43" s="56">
        <v>12847.8</v>
      </c>
    </row>
    <row r="44" spans="1:5" s="57" customFormat="1" ht="15.75" thickBot="1">
      <c r="A44" s="53" t="s">
        <v>69</v>
      </c>
      <c r="B44" s="53"/>
      <c r="C44" s="53">
        <v>2698.04</v>
      </c>
      <c r="D44" s="53" t="s">
        <v>4</v>
      </c>
      <c r="E44" s="53">
        <v>12847.8</v>
      </c>
    </row>
    <row r="45" spans="1:5" ht="15.75" thickBot="1">
      <c r="A45" s="56"/>
      <c r="B45" s="56"/>
      <c r="C45" s="56">
        <v>2698.04</v>
      </c>
      <c r="D45" s="56"/>
      <c r="E45" s="56">
        <v>12847.8</v>
      </c>
    </row>
    <row r="46" spans="1:5" s="57" customFormat="1" ht="15.75" thickBot="1">
      <c r="A46" s="53" t="s">
        <v>70</v>
      </c>
      <c r="B46" s="53"/>
      <c r="C46" s="53">
        <v>14643.02</v>
      </c>
      <c r="D46" s="53" t="s">
        <v>4</v>
      </c>
      <c r="E46" s="53">
        <v>8613.5400000000009</v>
      </c>
    </row>
    <row r="47" spans="1:5" ht="15.75" thickBot="1">
      <c r="A47" s="56"/>
      <c r="B47" s="56"/>
      <c r="C47" s="56">
        <v>14643.02</v>
      </c>
      <c r="D47" s="56"/>
      <c r="E47" s="56">
        <v>8613.5400000000009</v>
      </c>
    </row>
    <row r="48" spans="1:5" s="57" customFormat="1" ht="15.75" thickBot="1">
      <c r="A48" s="53" t="s">
        <v>71</v>
      </c>
      <c r="B48" s="53"/>
      <c r="C48" s="53">
        <v>17998.96</v>
      </c>
      <c r="D48" s="53" t="s">
        <v>4</v>
      </c>
      <c r="E48" s="53">
        <v>10168.9</v>
      </c>
    </row>
    <row r="49" spans="1:5" ht="15.75" thickBot="1">
      <c r="A49" s="56"/>
      <c r="B49" s="56"/>
      <c r="C49" s="56">
        <v>17998.96</v>
      </c>
      <c r="D49" s="56"/>
      <c r="E49" s="56">
        <v>10168.9</v>
      </c>
    </row>
    <row r="50" spans="1:5" ht="15.75" thickBot="1">
      <c r="A50" s="56" t="s">
        <v>72</v>
      </c>
      <c r="B50" s="56"/>
      <c r="C50" s="56">
        <v>22824.09</v>
      </c>
      <c r="D50" s="56" t="s">
        <v>4</v>
      </c>
      <c r="E50" s="56">
        <v>12205.4</v>
      </c>
    </row>
    <row r="51" spans="1:5" ht="15.75" thickBot="1">
      <c r="A51" s="56"/>
      <c r="B51" s="56"/>
      <c r="C51" s="56">
        <v>22824.09</v>
      </c>
      <c r="D51" s="56"/>
      <c r="E51" s="56">
        <v>12205.4</v>
      </c>
    </row>
    <row r="52" spans="1:5" ht="15.75" thickBot="1">
      <c r="A52" s="56" t="s">
        <v>73</v>
      </c>
      <c r="B52" s="56"/>
      <c r="C52" s="56">
        <v>23122.22</v>
      </c>
      <c r="D52" s="56" t="s">
        <v>4</v>
      </c>
      <c r="E52" s="56">
        <v>12431.3</v>
      </c>
    </row>
    <row r="53" spans="1:5" ht="15.75" thickBot="1">
      <c r="A53" s="56"/>
      <c r="B53" s="56"/>
      <c r="C53" s="56">
        <v>23122.22</v>
      </c>
      <c r="D53" s="56"/>
      <c r="E53" s="56">
        <v>12431.3</v>
      </c>
    </row>
    <row r="54" spans="1:5" s="57" customFormat="1" ht="15.75" thickBot="1">
      <c r="A54" s="53" t="s">
        <v>74</v>
      </c>
      <c r="B54" s="53"/>
      <c r="C54" s="53">
        <v>48307.73</v>
      </c>
      <c r="D54" s="53" t="s">
        <v>4</v>
      </c>
      <c r="E54" s="53">
        <v>12847.8</v>
      </c>
    </row>
    <row r="55" spans="1:5" ht="15.75" thickBot="1">
      <c r="A55" s="56"/>
      <c r="B55" s="56"/>
      <c r="C55" s="56">
        <v>48307.73</v>
      </c>
      <c r="D55" s="56"/>
      <c r="E55" s="56">
        <v>12847.8</v>
      </c>
    </row>
    <row r="56" spans="1:5" s="57" customFormat="1" ht="15.75" thickBot="1">
      <c r="A56" s="53" t="s">
        <v>75</v>
      </c>
      <c r="B56" s="53"/>
      <c r="C56" s="53">
        <v>50748.81</v>
      </c>
      <c r="D56" s="53" t="s">
        <v>4</v>
      </c>
      <c r="E56" s="53">
        <v>12847.8</v>
      </c>
    </row>
    <row r="57" spans="1:5" ht="15.75" thickBot="1">
      <c r="A57" s="56"/>
      <c r="B57" s="56"/>
      <c r="C57" s="56">
        <v>50748.81</v>
      </c>
      <c r="D57" s="56"/>
      <c r="E57" s="56">
        <v>12847.8</v>
      </c>
    </row>
    <row r="58" spans="1:5" s="57" customFormat="1" ht="15.75" thickBot="1">
      <c r="A58" s="53" t="s">
        <v>76</v>
      </c>
      <c r="B58" s="53"/>
      <c r="C58" s="53">
        <v>199.29</v>
      </c>
      <c r="D58" s="53" t="s">
        <v>57</v>
      </c>
      <c r="E58" s="53">
        <v>1</v>
      </c>
    </row>
    <row r="59" spans="1:5" ht="15.75" thickBot="1">
      <c r="A59" s="56"/>
      <c r="B59" s="56"/>
      <c r="C59" s="56">
        <v>199.29</v>
      </c>
      <c r="D59" s="56"/>
      <c r="E59" s="56">
        <v>1</v>
      </c>
    </row>
    <row r="60" spans="1:5" s="57" customFormat="1" ht="15.75" thickBot="1">
      <c r="A60" s="53" t="s">
        <v>33</v>
      </c>
      <c r="B60" s="53"/>
      <c r="C60" s="53">
        <v>179.6</v>
      </c>
      <c r="D60" s="53" t="s">
        <v>57</v>
      </c>
      <c r="E60" s="53">
        <v>1</v>
      </c>
    </row>
    <row r="61" spans="1:5" ht="15.75" thickBot="1">
      <c r="A61" s="56"/>
      <c r="B61" s="56"/>
      <c r="C61" s="56">
        <v>179.6</v>
      </c>
      <c r="D61" s="56"/>
      <c r="E61" s="56">
        <v>1</v>
      </c>
    </row>
    <row r="62" spans="1:5" s="57" customFormat="1" ht="15.75" thickBot="1">
      <c r="A62" s="53" t="s">
        <v>77</v>
      </c>
      <c r="B62" s="53"/>
      <c r="C62" s="53">
        <v>2029.25</v>
      </c>
      <c r="D62" s="53" t="s">
        <v>57</v>
      </c>
      <c r="E62" s="53">
        <v>1</v>
      </c>
    </row>
    <row r="63" spans="1:5" ht="15.75" thickBot="1">
      <c r="A63" s="56"/>
      <c r="B63" s="56"/>
      <c r="C63" s="56">
        <v>2029.25</v>
      </c>
      <c r="D63" s="56"/>
      <c r="E63" s="56">
        <v>1</v>
      </c>
    </row>
    <row r="64" spans="1:5" ht="15.75" thickBot="1">
      <c r="A64" s="56" t="s">
        <v>78</v>
      </c>
      <c r="B64" s="56"/>
      <c r="C64" s="56">
        <v>986.36</v>
      </c>
      <c r="D64" s="56" t="s">
        <v>57</v>
      </c>
      <c r="E64" s="56">
        <v>2</v>
      </c>
    </row>
    <row r="65" spans="1:5" ht="15.75" thickBot="1">
      <c r="A65" s="56"/>
      <c r="B65" s="56"/>
      <c r="C65" s="56">
        <v>986.36</v>
      </c>
      <c r="D65" s="56"/>
      <c r="E65" s="56">
        <v>2</v>
      </c>
    </row>
    <row r="66" spans="1:5" s="57" customFormat="1" ht="15.75" thickBot="1">
      <c r="A66" s="53" t="s">
        <v>79</v>
      </c>
      <c r="B66" s="53"/>
      <c r="C66" s="53">
        <v>1541.74</v>
      </c>
      <c r="D66" s="53" t="s">
        <v>4</v>
      </c>
      <c r="E66" s="53">
        <v>12847.8</v>
      </c>
    </row>
    <row r="67" spans="1:5" ht="15.75" thickBot="1">
      <c r="A67" s="56"/>
      <c r="B67" s="56"/>
      <c r="C67" s="56">
        <v>1541.74</v>
      </c>
      <c r="D67" s="56"/>
      <c r="E67" s="56">
        <v>12847.8</v>
      </c>
    </row>
    <row r="68" spans="1:5" s="57" customFormat="1" ht="15.75" thickBot="1">
      <c r="A68" s="53" t="s">
        <v>80</v>
      </c>
      <c r="B68" s="53"/>
      <c r="C68" s="53">
        <v>1413.26</v>
      </c>
      <c r="D68" s="53" t="s">
        <v>4</v>
      </c>
      <c r="E68" s="53">
        <v>12847.8</v>
      </c>
    </row>
    <row r="69" spans="1:5" ht="15.75" thickBot="1">
      <c r="A69" s="56"/>
      <c r="B69" s="56"/>
      <c r="C69" s="56">
        <v>1413.26</v>
      </c>
      <c r="D69" s="56"/>
      <c r="E69" s="56">
        <v>12847.8</v>
      </c>
    </row>
    <row r="70" spans="1:5" s="57" customFormat="1" ht="15.75" thickBot="1">
      <c r="A70" s="53" t="s">
        <v>81</v>
      </c>
      <c r="B70" s="53"/>
      <c r="C70" s="53">
        <v>16059.75</v>
      </c>
      <c r="D70" s="53" t="s">
        <v>4</v>
      </c>
      <c r="E70" s="53">
        <v>12847.8</v>
      </c>
    </row>
    <row r="71" spans="1:5" ht="15.75" thickBot="1">
      <c r="A71" s="56"/>
      <c r="B71" s="56"/>
      <c r="C71" s="56">
        <v>16059.75</v>
      </c>
      <c r="D71" s="56"/>
      <c r="E71" s="56">
        <v>12847.8</v>
      </c>
    </row>
    <row r="72" spans="1:5" s="57" customFormat="1" ht="15.75" thickBot="1">
      <c r="A72" s="53" t="s">
        <v>81</v>
      </c>
      <c r="B72" s="53"/>
      <c r="C72" s="53">
        <v>16316.71</v>
      </c>
      <c r="D72" s="53" t="s">
        <v>4</v>
      </c>
      <c r="E72" s="53">
        <v>12847.8</v>
      </c>
    </row>
    <row r="73" spans="1:5" ht="15.75" thickBot="1">
      <c r="A73" s="56"/>
      <c r="B73" s="56"/>
      <c r="C73" s="56">
        <v>16316.71</v>
      </c>
      <c r="D73" s="56"/>
      <c r="E73" s="56">
        <v>12847.8</v>
      </c>
    </row>
    <row r="74" spans="1:5" s="57" customFormat="1" ht="15.75" thickBot="1">
      <c r="A74" s="53" t="s">
        <v>34</v>
      </c>
      <c r="B74" s="53"/>
      <c r="C74" s="53">
        <v>270.14</v>
      </c>
      <c r="D74" s="53" t="s">
        <v>35</v>
      </c>
      <c r="E74" s="53">
        <v>1</v>
      </c>
    </row>
    <row r="75" spans="1:5" ht="15.75" thickBot="1">
      <c r="A75" s="56"/>
      <c r="B75" s="56"/>
      <c r="C75" s="56">
        <v>270.14</v>
      </c>
      <c r="D75" s="56"/>
      <c r="E75" s="56">
        <v>1</v>
      </c>
    </row>
    <row r="76" spans="1:5" s="57" customFormat="1" ht="15.75" thickBot="1">
      <c r="A76" s="53" t="s">
        <v>82</v>
      </c>
      <c r="B76" s="53"/>
      <c r="C76" s="53">
        <v>2830</v>
      </c>
      <c r="D76" s="53" t="s">
        <v>57</v>
      </c>
      <c r="E76" s="53">
        <v>1</v>
      </c>
    </row>
    <row r="77" spans="1:5" ht="15.75" thickBot="1">
      <c r="A77" s="56"/>
      <c r="B77" s="56"/>
      <c r="C77" s="56">
        <v>2830</v>
      </c>
      <c r="D77" s="56"/>
      <c r="E77" s="56">
        <v>1</v>
      </c>
    </row>
    <row r="78" spans="1:5" s="57" customFormat="1" ht="15.75" thickBot="1">
      <c r="A78" s="53" t="s">
        <v>41</v>
      </c>
      <c r="B78" s="53"/>
      <c r="C78" s="53">
        <v>13294</v>
      </c>
      <c r="D78" s="53" t="s">
        <v>30</v>
      </c>
      <c r="E78" s="53">
        <v>1</v>
      </c>
    </row>
    <row r="79" spans="1:5" ht="15.75" thickBot="1">
      <c r="A79" s="56"/>
      <c r="B79" s="56"/>
      <c r="C79" s="56">
        <v>13294</v>
      </c>
      <c r="D79" s="56"/>
      <c r="E79" s="56">
        <v>1</v>
      </c>
    </row>
    <row r="80" spans="1:5" s="57" customFormat="1" ht="15.75" thickBot="1">
      <c r="A80" s="53" t="s">
        <v>83</v>
      </c>
      <c r="B80" s="53"/>
      <c r="C80" s="53">
        <v>2486.12</v>
      </c>
      <c r="D80" s="53" t="s">
        <v>32</v>
      </c>
      <c r="E80" s="53">
        <v>4</v>
      </c>
    </row>
    <row r="81" spans="1:5" ht="15.75" thickBot="1">
      <c r="A81" s="56"/>
      <c r="B81" s="56"/>
      <c r="C81" s="56">
        <v>2486.12</v>
      </c>
      <c r="D81" s="56"/>
      <c r="E81" s="56">
        <v>4</v>
      </c>
    </row>
    <row r="82" spans="1:5" ht="15.75" thickBot="1">
      <c r="A82" s="56"/>
      <c r="B82" s="56"/>
      <c r="C82" s="56">
        <v>444904.42</v>
      </c>
      <c r="D82" s="56"/>
      <c r="E82" s="56">
        <v>230277.46999999991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2019-01-30T01:39:23Z</cp:lastPrinted>
  <dcterms:created xsi:type="dcterms:W3CDTF">2016-03-18T02:51:51Z</dcterms:created>
  <dcterms:modified xsi:type="dcterms:W3CDTF">2020-03-18T01:19:37Z</dcterms:modified>
</cp:coreProperties>
</file>