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Александро-Заводская, д. 13" sheetId="1" r:id="rId1"/>
    <sheet name="Работы 2020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2020'!$A$3:$E$29</definedName>
    <definedName name="_xlnm.Print_Area" localSheetId="0">'Александро-Заводская, д. 13'!$A$1:$D$59</definedName>
  </definedNames>
  <calcPr calcId="145621"/>
</workbook>
</file>

<file path=xl/calcChain.xml><?xml version="1.0" encoding="utf-8"?>
<calcChain xmlns="http://schemas.openxmlformats.org/spreadsheetml/2006/main">
  <c r="B48" i="1" l="1"/>
  <c r="B30" i="1"/>
  <c r="B22" i="1"/>
  <c r="B19" i="1"/>
  <c r="B31" i="5"/>
  <c r="B7" i="1" l="1"/>
  <c r="B8" i="1"/>
  <c r="B11" i="1"/>
  <c r="B27" i="1" l="1"/>
  <c r="B54" i="1" l="1"/>
  <c r="B53" i="1" s="1"/>
  <c r="B13" i="1" l="1"/>
  <c r="B44" i="1"/>
  <c r="B16" i="1"/>
  <c r="B56" i="1" l="1"/>
  <c r="H56" i="1" s="1"/>
  <c r="B57" i="1" l="1"/>
  <c r="B58" i="1" l="1"/>
  <c r="B59" i="1" s="1"/>
</calcChain>
</file>

<file path=xl/sharedStrings.xml><?xml version="1.0" encoding="utf-8"?>
<sst xmlns="http://schemas.openxmlformats.org/spreadsheetml/2006/main" count="236" uniqueCount="106">
  <si>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</si>
  <si>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</si>
  <si>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</si>
  <si>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</si>
  <si>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</si>
  <si>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</si>
  <si>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</si>
  <si>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</si>
  <si>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</si>
  <si>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</si>
  <si>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</si>
  <si>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</si>
  <si>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</si>
  <si>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</si>
  <si>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</si>
  <si>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</si>
  <si>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</si>
  <si>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</si>
  <si>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</si>
  <si>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</si>
  <si>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</si>
  <si>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</si>
  <si>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</si>
  <si>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</si>
  <si>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</si>
  <si>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</si>
  <si>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</si>
  <si>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</si>
  <si>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Очистка канализационной сети</t>
  </si>
  <si>
    <t>Адрес: ул. Александро-Заводская, д. 13</t>
  </si>
  <si>
    <t>ИП Ермакова Л.А.</t>
  </si>
  <si>
    <t>Старшие по дому</t>
  </si>
  <si>
    <t>Кол-во</t>
  </si>
  <si>
    <t>Ед.изм</t>
  </si>
  <si>
    <t>Наименование работ</t>
  </si>
  <si>
    <t xml:space="preserve">По адресу АЛЕК-ЗАВОДСКАЯ ул. д.13                                      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</si>
  <si>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</si>
  <si>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</si>
  <si>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</si>
  <si>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</si>
  <si>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шт.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</si>
  <si>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</si>
  <si>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</si>
  <si>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</si>
  <si>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</si>
  <si>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</si>
  <si>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</si>
  <si>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</si>
  <si>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</si>
  <si>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</si>
  <si>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</si>
  <si>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</si>
  <si>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</si>
  <si>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АЛЕК-ЗАВОДСКАЯ ул. д.13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</si>
  <si>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</si>
  <si>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</si>
  <si>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</si>
  <si>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</si>
  <si>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</si>
  <si>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</si>
  <si>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</si>
  <si>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</si>
  <si>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</si>
  <si>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</si>
  <si>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</si>
  <si>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</si>
  <si>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</si>
  <si>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</si>
  <si>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20. Штраф ГЖИ 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</si>
  <si>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</si>
  <si>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</si>
  <si>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</si>
  <si>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</si>
  <si>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Закрытие и открытие стояков</t>
  </si>
  <si>
    <t>1 стояк</t>
  </si>
  <si>
    <t>Масляная окраска с последующей теплоизоляцией (пенофол) элеваторных уз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</si>
  <si>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</si>
  <si>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</si>
  <si>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</si>
  <si>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</si>
  <si>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</si>
  <si>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</si>
  <si>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Покраска, изоляция труб отопления А-З.13</t>
  </si>
  <si>
    <t>Ремонт труб КНС</t>
  </si>
  <si>
    <t>Сброс воздуха со стояков отопления с использованием а/м газель</t>
  </si>
  <si>
    <t>Содержание ДРС 1,2 кв. 2020 г.коэф. 0,6</t>
  </si>
  <si>
    <t>Содержание ДРС 3,4 кв. 2020 г. коэф.0,8;0,85;0,9;1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</si>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</sst>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3" fontId="1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left" vertical="top" wrapText="1"/>
    </xf>
    <xf numFmtId="0" fontId="31" fillId="33" borderId="11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left" vertical="center" wrapText="1"/>
    </xf>
    <xf numFmtId="4" fontId="31" fillId="33" borderId="11" xfId="0" applyNumberFormat="1" applyFont="1" applyFill="1" applyBorder="1" applyAlignment="1" applyProtection="1">
      <alignment horizontal="center" vertical="top" wrapText="1"/>
    </xf>
    <xf numFmtId="2" fontId="31" fillId="33" borderId="11" xfId="0" applyNumberFormat="1" applyFont="1" applyFill="1" applyBorder="1" applyAlignment="1" applyProtection="1">
      <alignment horizontal="center" vertical="top" wrapText="1"/>
    </xf>
    <xf numFmtId="0" fontId="31" fillId="33" borderId="11" xfId="0" applyNumberFormat="1" applyFont="1" applyFill="1" applyBorder="1" applyAlignment="1" applyProtection="1">
      <alignment horizontal="center" vertical="center" wrapText="1"/>
    </xf>
    <xf numFmtId="4" fontId="31" fillId="33" borderId="11" xfId="0" applyNumberFormat="1" applyFont="1" applyFill="1" applyBorder="1" applyAlignment="1" applyProtection="1">
      <alignment horizontal="center" vertical="center" wrapText="1"/>
    </xf>
    <xf numFmtId="2" fontId="31" fillId="33" borderId="11" xfId="0" applyNumberFormat="1" applyFont="1" applyFill="1" applyBorder="1" applyAlignment="1" applyProtection="1">
      <alignment horizontal="center" vertical="center" wrapText="1"/>
    </xf>
    <xf numFmtId="4" fontId="13" fillId="0" borderId="2" xfId="3" applyNumberFormat="1" applyFont="1" applyFill="1" applyBorder="1" applyAlignment="1" applyProtection="1">
      <alignment horizontal="right" vertical="center" wrapText="1"/>
    </xf>
    <xf numFmtId="43" fontId="6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5" fillId="0" borderId="15" xfId="0" applyNumberFormat="1" applyFont="1" applyFill="1" applyBorder="1"/>
    <xf numFmtId="49" fontId="0" fillId="34" borderId="15" xfId="0" applyNumberFormat="1" applyFill="1" applyBorder="1"/>
    <xf numFmtId="164" fontId="0" fillId="34" borderId="15" xfId="0" applyNumberFormat="1" applyFill="1" applyBorder="1"/>
    <xf numFmtId="0" fontId="0" fillId="34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top" wrapText="1"/>
    </xf>
    <xf numFmtId="0" fontId="31" fillId="33" borderId="13" xfId="0" applyNumberFormat="1" applyFont="1" applyFill="1" applyBorder="1" applyAlignment="1" applyProtection="1">
      <alignment horizontal="center" vertical="top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1" fillId="33" borderId="14" xfId="0" applyNumberFormat="1" applyFont="1" applyFill="1" applyBorder="1" applyAlignment="1" applyProtection="1">
      <alignment horizontal="left" vertical="center" wrapText="1"/>
    </xf>
    <xf numFmtId="0" fontId="31" fillId="33" borderId="13" xfId="0" applyNumberFormat="1" applyFont="1" applyFill="1" applyBorder="1" applyAlignment="1" applyProtection="1">
      <alignment horizontal="left" vertical="center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60"/>
  <sheetViews>
    <sheetView tabSelected="1" workbookViewId="0">
      <pane ySplit="3" topLeftCell="A52" activePane="bottomLeft" state="frozen"/>
      <selection pane="bottomLeft" activeCell="L17" sqref="L17"/>
    </sheetView>
  </sheetViews>
  <sheetFormatPr defaultRowHeight="15" x14ac:dyDescent="0.25"/>
  <cols>
    <col min="1" max="1" width="70.85546875" style="5" customWidth="1"/>
    <col min="2" max="2" width="20.42578125" style="7" customWidth="1"/>
    <col min="3" max="3" width="12.140625" style="3" customWidth="1"/>
    <col min="4" max="4" width="14.5703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1.25" customHeight="1" x14ac:dyDescent="0.25">
      <c r="A1" s="57" t="s">
        <v>7</v>
      </c>
      <c r="B1" s="57"/>
      <c r="C1" s="57"/>
      <c r="D1" s="57"/>
    </row>
    <row r="2" spans="1:4" s="8" customFormat="1" ht="15.75" x14ac:dyDescent="0.25">
      <c r="A2" s="27" t="s">
        <v>29</v>
      </c>
      <c r="B2" s="59" t="s">
        <v>97</v>
      </c>
      <c r="C2" s="59"/>
      <c r="D2" s="59"/>
    </row>
    <row r="3" spans="1:4" ht="57" x14ac:dyDescent="0.25">
      <c r="A3" s="9" t="s">
        <v>2</v>
      </c>
      <c r="B3" s="10" t="s">
        <v>27</v>
      </c>
      <c r="C3" s="11" t="s">
        <v>0</v>
      </c>
      <c r="D3" s="30" t="s">
        <v>1</v>
      </c>
    </row>
    <row r="4" spans="1:4" x14ac:dyDescent="0.25">
      <c r="A4" s="60" t="s">
        <v>36</v>
      </c>
      <c r="B4" s="60"/>
      <c r="C4" s="60"/>
      <c r="D4" s="60"/>
    </row>
    <row r="5" spans="1:4" x14ac:dyDescent="0.25">
      <c r="A5" s="13" t="s">
        <v>98</v>
      </c>
      <c r="B5" s="31">
        <v>181491.48</v>
      </c>
      <c r="C5" s="49" t="s">
        <v>69</v>
      </c>
      <c r="D5" s="12"/>
    </row>
    <row r="6" spans="1:4" x14ac:dyDescent="0.25">
      <c r="A6" s="13" t="s">
        <v>99</v>
      </c>
      <c r="B6" s="31">
        <v>158443.01999999999</v>
      </c>
      <c r="C6" s="49" t="s">
        <v>69</v>
      </c>
      <c r="D6" s="12"/>
    </row>
    <row r="7" spans="1:4" x14ac:dyDescent="0.25">
      <c r="A7" s="13" t="s">
        <v>100</v>
      </c>
      <c r="B7" s="31">
        <f>B6-B5</f>
        <v>-23048.460000000021</v>
      </c>
      <c r="C7" s="49" t="s">
        <v>69</v>
      </c>
      <c r="D7" s="12"/>
    </row>
    <row r="8" spans="1:4" x14ac:dyDescent="0.25">
      <c r="A8" s="14" t="s">
        <v>8</v>
      </c>
      <c r="B8" s="31">
        <f>B9+B10</f>
        <v>0</v>
      </c>
      <c r="C8" s="49" t="s">
        <v>69</v>
      </c>
      <c r="D8" s="12"/>
    </row>
    <row r="9" spans="1:4" x14ac:dyDescent="0.25">
      <c r="A9" s="15" t="s">
        <v>30</v>
      </c>
      <c r="B9" s="47">
        <v>0</v>
      </c>
      <c r="C9" s="18" t="s">
        <v>69</v>
      </c>
      <c r="D9" s="16"/>
    </row>
    <row r="10" spans="1:4" x14ac:dyDescent="0.25">
      <c r="A10" s="15" t="s">
        <v>9</v>
      </c>
      <c r="B10" s="32">
        <v>0</v>
      </c>
      <c r="C10" s="18" t="s">
        <v>69</v>
      </c>
      <c r="D10" s="12"/>
    </row>
    <row r="11" spans="1:4" x14ac:dyDescent="0.25">
      <c r="A11" s="17" t="s">
        <v>101</v>
      </c>
      <c r="B11" s="33">
        <f>B5+B8</f>
        <v>181491.48</v>
      </c>
      <c r="C11" s="49" t="s">
        <v>69</v>
      </c>
      <c r="D11" s="19"/>
    </row>
    <row r="12" spans="1:4" x14ac:dyDescent="0.25">
      <c r="A12" s="58" t="s">
        <v>10</v>
      </c>
      <c r="B12" s="58"/>
      <c r="C12" s="58"/>
      <c r="D12" s="58"/>
    </row>
    <row r="13" spans="1:4" x14ac:dyDescent="0.25">
      <c r="A13" s="20" t="s">
        <v>11</v>
      </c>
      <c r="B13" s="33">
        <f>B14+B15</f>
        <v>36411.839999999997</v>
      </c>
      <c r="C13" s="49" t="s">
        <v>69</v>
      </c>
      <c r="D13" s="19"/>
    </row>
    <row r="14" spans="1:4" s="21" customFormat="1" x14ac:dyDescent="0.25">
      <c r="A14" s="28" t="s">
        <v>91</v>
      </c>
      <c r="B14" s="34">
        <v>17822.400000000001</v>
      </c>
      <c r="C14" s="29" t="s">
        <v>5</v>
      </c>
      <c r="D14" s="29">
        <v>4512</v>
      </c>
    </row>
    <row r="15" spans="1:4" s="21" customFormat="1" x14ac:dyDescent="0.25">
      <c r="A15" s="28" t="s">
        <v>92</v>
      </c>
      <c r="B15" s="34">
        <v>18589.439999999999</v>
      </c>
      <c r="C15" s="29" t="s">
        <v>4</v>
      </c>
      <c r="D15" s="29">
        <v>4512</v>
      </c>
    </row>
    <row r="16" spans="1:4" ht="29.25" thickBot="1" x14ac:dyDescent="0.3">
      <c r="A16" s="20" t="s">
        <v>12</v>
      </c>
      <c r="B16" s="33">
        <f>B18+B17</f>
        <v>10100.36</v>
      </c>
      <c r="C16" s="49" t="s">
        <v>69</v>
      </c>
      <c r="D16" s="19"/>
    </row>
    <row r="17" spans="1:5" s="37" customFormat="1" ht="15.75" thickBot="1" x14ac:dyDescent="0.3">
      <c r="A17" s="51" t="s">
        <v>87</v>
      </c>
      <c r="B17" s="52">
        <v>5793.76</v>
      </c>
      <c r="C17" s="51" t="s">
        <v>4</v>
      </c>
      <c r="D17" s="52">
        <v>4356.21</v>
      </c>
    </row>
    <row r="18" spans="1:5" s="37" customFormat="1" ht="15.75" thickBot="1" x14ac:dyDescent="0.3">
      <c r="A18" s="51" t="s">
        <v>88</v>
      </c>
      <c r="B18" s="52">
        <v>4306.6000000000004</v>
      </c>
      <c r="C18" s="51" t="s">
        <v>4</v>
      </c>
      <c r="D18" s="52">
        <v>2594.34</v>
      </c>
    </row>
    <row r="19" spans="1:5" ht="15.75" thickBot="1" x14ac:dyDescent="0.3">
      <c r="A19" s="20" t="s">
        <v>13</v>
      </c>
      <c r="B19" s="33">
        <f>B20+B21</f>
        <v>2651.47</v>
      </c>
      <c r="C19" s="49" t="s">
        <v>69</v>
      </c>
      <c r="D19" s="23"/>
    </row>
    <row r="20" spans="1:5" s="37" customFormat="1" ht="15.75" thickBot="1" x14ac:dyDescent="0.3">
      <c r="A20" s="51" t="s">
        <v>72</v>
      </c>
      <c r="B20" s="52">
        <v>2651.47</v>
      </c>
      <c r="C20" s="51" t="s">
        <v>14</v>
      </c>
      <c r="D20" s="52">
        <v>41</v>
      </c>
    </row>
    <row r="21" spans="1:5" s="21" customFormat="1" x14ac:dyDescent="0.25">
      <c r="A21" s="28"/>
      <c r="B21" s="34"/>
      <c r="C21" s="29"/>
      <c r="D21" s="29"/>
    </row>
    <row r="22" spans="1:5" ht="29.25" thickBot="1" x14ac:dyDescent="0.3">
      <c r="A22" s="20" t="s">
        <v>15</v>
      </c>
      <c r="B22" s="33">
        <f>SUM(B23:B26)</f>
        <v>1759.6799999999998</v>
      </c>
      <c r="C22" s="49" t="s">
        <v>69</v>
      </c>
      <c r="D22" s="19"/>
    </row>
    <row r="23" spans="1:5" s="37" customFormat="1" ht="15.75" thickBot="1" x14ac:dyDescent="0.3">
      <c r="A23" s="51" t="s">
        <v>93</v>
      </c>
      <c r="B23" s="52">
        <v>360.96</v>
      </c>
      <c r="C23" s="51" t="s">
        <v>4</v>
      </c>
      <c r="D23" s="52">
        <v>4512</v>
      </c>
    </row>
    <row r="24" spans="1:5" s="37" customFormat="1" ht="15.75" thickBot="1" x14ac:dyDescent="0.3">
      <c r="A24" s="51" t="s">
        <v>94</v>
      </c>
      <c r="B24" s="52">
        <v>406.08</v>
      </c>
      <c r="C24" s="51" t="s">
        <v>4</v>
      </c>
      <c r="D24" s="52">
        <v>4512</v>
      </c>
    </row>
    <row r="25" spans="1:5" s="37" customFormat="1" ht="15.75" thickBot="1" x14ac:dyDescent="0.3">
      <c r="A25" s="51" t="s">
        <v>95</v>
      </c>
      <c r="B25" s="52">
        <v>496.32</v>
      </c>
      <c r="C25" s="51" t="s">
        <v>4</v>
      </c>
      <c r="D25" s="52">
        <v>4512</v>
      </c>
    </row>
    <row r="26" spans="1:5" s="37" customFormat="1" ht="15.75" thickBot="1" x14ac:dyDescent="0.3">
      <c r="A26" s="51" t="s">
        <v>96</v>
      </c>
      <c r="B26" s="52">
        <v>496.32</v>
      </c>
      <c r="C26" s="51" t="s">
        <v>4</v>
      </c>
      <c r="D26" s="52">
        <v>4512</v>
      </c>
    </row>
    <row r="27" spans="1:5" ht="43.5" thickBot="1" x14ac:dyDescent="0.3">
      <c r="A27" s="20" t="s">
        <v>16</v>
      </c>
      <c r="B27" s="35">
        <f>SUM(B28:B29)</f>
        <v>61710.44</v>
      </c>
      <c r="C27" s="49" t="s">
        <v>69</v>
      </c>
      <c r="D27" s="24"/>
    </row>
    <row r="28" spans="1:5" s="37" customFormat="1" ht="15.75" thickBot="1" x14ac:dyDescent="0.3">
      <c r="A28" s="51" t="s">
        <v>75</v>
      </c>
      <c r="B28" s="52">
        <v>3553.44</v>
      </c>
      <c r="C28" s="51" t="s">
        <v>76</v>
      </c>
      <c r="D28" s="52">
        <v>1</v>
      </c>
    </row>
    <row r="29" spans="1:5" s="37" customFormat="1" ht="15.75" thickBot="1" x14ac:dyDescent="0.3">
      <c r="A29" s="51" t="s">
        <v>82</v>
      </c>
      <c r="B29" s="52">
        <v>58157</v>
      </c>
      <c r="C29" s="51" t="s">
        <v>80</v>
      </c>
      <c r="D29" s="52">
        <v>1</v>
      </c>
    </row>
    <row r="30" spans="1:5" ht="43.5" thickBot="1" x14ac:dyDescent="0.3">
      <c r="A30" s="20" t="s">
        <v>17</v>
      </c>
      <c r="B30" s="33">
        <f>SUM(B31:B38)</f>
        <v>44697.71</v>
      </c>
      <c r="C30" s="49" t="s">
        <v>69</v>
      </c>
      <c r="D30" s="19"/>
      <c r="E30" s="4" t="s">
        <v>3</v>
      </c>
    </row>
    <row r="31" spans="1:5" s="37" customFormat="1" ht="15.75" thickBot="1" x14ac:dyDescent="0.3">
      <c r="A31" s="51" t="s">
        <v>38</v>
      </c>
      <c r="B31" s="52">
        <v>3970.05</v>
      </c>
      <c r="C31" s="51" t="s">
        <v>39</v>
      </c>
      <c r="D31" s="52">
        <v>7</v>
      </c>
    </row>
    <row r="32" spans="1:5" s="37" customFormat="1" ht="15.75" thickBot="1" x14ac:dyDescent="0.3">
      <c r="A32" s="51" t="s">
        <v>38</v>
      </c>
      <c r="B32" s="52">
        <v>567.15</v>
      </c>
      <c r="C32" s="51" t="s">
        <v>39</v>
      </c>
      <c r="D32" s="52">
        <v>1</v>
      </c>
    </row>
    <row r="33" spans="1:4" s="37" customFormat="1" ht="15.75" thickBot="1" x14ac:dyDescent="0.3">
      <c r="A33" s="51" t="s">
        <v>73</v>
      </c>
      <c r="B33" s="52">
        <v>809.36</v>
      </c>
      <c r="C33" s="51" t="s">
        <v>74</v>
      </c>
      <c r="D33" s="52">
        <v>1</v>
      </c>
    </row>
    <row r="34" spans="1:4" s="37" customFormat="1" ht="15.75" thickBot="1" x14ac:dyDescent="0.3">
      <c r="A34" s="51" t="s">
        <v>79</v>
      </c>
      <c r="B34" s="52">
        <v>762.86</v>
      </c>
      <c r="C34" s="51" t="s">
        <v>80</v>
      </c>
      <c r="D34" s="52">
        <v>2</v>
      </c>
    </row>
    <row r="35" spans="1:4" s="37" customFormat="1" ht="15.75" thickBot="1" x14ac:dyDescent="0.3">
      <c r="A35" s="51" t="s">
        <v>81</v>
      </c>
      <c r="B35" s="52">
        <v>1117.43</v>
      </c>
      <c r="C35" s="51" t="s">
        <v>40</v>
      </c>
      <c r="D35" s="52">
        <v>1</v>
      </c>
    </row>
    <row r="36" spans="1:4" s="37" customFormat="1" ht="15.75" thickBot="1" x14ac:dyDescent="0.3">
      <c r="A36" s="51" t="s">
        <v>28</v>
      </c>
      <c r="B36" s="52">
        <v>35954.879999999997</v>
      </c>
      <c r="C36" s="51" t="s">
        <v>5</v>
      </c>
      <c r="D36" s="52">
        <v>258</v>
      </c>
    </row>
    <row r="37" spans="1:4" s="37" customFormat="1" ht="15.75" thickBot="1" x14ac:dyDescent="0.3">
      <c r="A37" s="51" t="s">
        <v>83</v>
      </c>
      <c r="B37" s="52">
        <v>821.48</v>
      </c>
      <c r="C37" s="51" t="s">
        <v>40</v>
      </c>
      <c r="D37" s="52">
        <v>4</v>
      </c>
    </row>
    <row r="38" spans="1:4" s="37" customFormat="1" ht="15.75" thickBot="1" x14ac:dyDescent="0.3">
      <c r="A38" s="51" t="s">
        <v>84</v>
      </c>
      <c r="B38" s="52">
        <v>694.5</v>
      </c>
      <c r="C38" s="51" t="s">
        <v>74</v>
      </c>
      <c r="D38" s="52">
        <v>1</v>
      </c>
    </row>
    <row r="39" spans="1:4" ht="28.5" x14ac:dyDescent="0.25">
      <c r="A39" s="20" t="s">
        <v>18</v>
      </c>
      <c r="B39" s="33">
        <v>0</v>
      </c>
      <c r="C39" s="49" t="s">
        <v>69</v>
      </c>
      <c r="D39" s="19"/>
    </row>
    <row r="40" spans="1:4" ht="28.5" x14ac:dyDescent="0.25">
      <c r="A40" s="20" t="s">
        <v>19</v>
      </c>
      <c r="B40" s="33">
        <v>0</v>
      </c>
      <c r="C40" s="49" t="s">
        <v>69</v>
      </c>
      <c r="D40" s="19"/>
    </row>
    <row r="41" spans="1:4" x14ac:dyDescent="0.25">
      <c r="A41" s="20" t="s">
        <v>20</v>
      </c>
      <c r="B41" s="33">
        <v>0</v>
      </c>
      <c r="C41" s="49" t="s">
        <v>69</v>
      </c>
      <c r="D41" s="19"/>
    </row>
    <row r="42" spans="1:4" ht="28.5" x14ac:dyDescent="0.25">
      <c r="A42" s="20" t="s">
        <v>21</v>
      </c>
      <c r="B42" s="33">
        <v>0</v>
      </c>
      <c r="C42" s="49" t="s">
        <v>69</v>
      </c>
      <c r="D42" s="19"/>
    </row>
    <row r="43" spans="1:4" ht="28.5" x14ac:dyDescent="0.25">
      <c r="A43" s="20" t="s">
        <v>22</v>
      </c>
      <c r="B43" s="33">
        <v>0</v>
      </c>
      <c r="C43" s="49" t="s">
        <v>69</v>
      </c>
      <c r="D43" s="19"/>
    </row>
    <row r="44" spans="1:4" ht="29.25" thickBot="1" x14ac:dyDescent="0.3">
      <c r="A44" s="20" t="s">
        <v>23</v>
      </c>
      <c r="B44" s="33">
        <f>B45+B46</f>
        <v>7535.0400000000009</v>
      </c>
      <c r="C44" s="49" t="s">
        <v>69</v>
      </c>
      <c r="D44" s="19"/>
    </row>
    <row r="45" spans="1:4" s="37" customFormat="1" ht="15.75" thickBot="1" x14ac:dyDescent="0.3">
      <c r="A45" s="51" t="s">
        <v>85</v>
      </c>
      <c r="B45" s="52">
        <v>3203.52</v>
      </c>
      <c r="C45" s="51" t="s">
        <v>5</v>
      </c>
      <c r="D45" s="52">
        <v>4512</v>
      </c>
    </row>
    <row r="46" spans="1:4" s="37" customFormat="1" ht="15.75" thickBot="1" x14ac:dyDescent="0.3">
      <c r="A46" s="51" t="s">
        <v>86</v>
      </c>
      <c r="B46" s="52">
        <v>4331.5200000000004</v>
      </c>
      <c r="C46" s="51" t="s">
        <v>4</v>
      </c>
      <c r="D46" s="52">
        <v>4512</v>
      </c>
    </row>
    <row r="47" spans="1:4" ht="28.5" x14ac:dyDescent="0.25">
      <c r="A47" s="20" t="s">
        <v>24</v>
      </c>
      <c r="B47" s="33">
        <v>0</v>
      </c>
      <c r="C47" s="49" t="s">
        <v>69</v>
      </c>
      <c r="D47" s="19"/>
    </row>
    <row r="48" spans="1:4" ht="57.75" thickBot="1" x14ac:dyDescent="0.3">
      <c r="A48" s="20" t="s">
        <v>25</v>
      </c>
      <c r="B48" s="33">
        <f>SUM(B49:B52)</f>
        <v>23141.79</v>
      </c>
      <c r="C48" s="49" t="s">
        <v>69</v>
      </c>
      <c r="D48" s="19"/>
    </row>
    <row r="49" spans="1:8" s="37" customFormat="1" ht="15.75" thickBot="1" x14ac:dyDescent="0.3">
      <c r="A49" s="51" t="s">
        <v>89</v>
      </c>
      <c r="B49" s="52">
        <v>11099.03</v>
      </c>
      <c r="C49" s="51" t="s">
        <v>4</v>
      </c>
      <c r="D49" s="52">
        <v>4511.8</v>
      </c>
    </row>
    <row r="50" spans="1:8" s="37" customFormat="1" ht="15.75" thickBot="1" x14ac:dyDescent="0.3">
      <c r="A50" s="51" t="s">
        <v>90</v>
      </c>
      <c r="B50" s="52">
        <v>11889.36</v>
      </c>
      <c r="C50" s="51" t="s">
        <v>4</v>
      </c>
      <c r="D50" s="52">
        <v>4323.3999999999996</v>
      </c>
    </row>
    <row r="51" spans="1:8" s="37" customFormat="1" ht="15.75" thickBot="1" x14ac:dyDescent="0.3">
      <c r="A51" s="51" t="s">
        <v>77</v>
      </c>
      <c r="B51" s="52">
        <v>76.7</v>
      </c>
      <c r="C51" s="51" t="s">
        <v>4</v>
      </c>
      <c r="D51" s="52">
        <v>4512</v>
      </c>
    </row>
    <row r="52" spans="1:8" s="37" customFormat="1" ht="15.75" thickBot="1" x14ac:dyDescent="0.3">
      <c r="A52" s="51" t="s">
        <v>78</v>
      </c>
      <c r="B52" s="52">
        <v>76.7</v>
      </c>
      <c r="C52" s="51" t="s">
        <v>4</v>
      </c>
      <c r="D52" s="52">
        <v>4512</v>
      </c>
    </row>
    <row r="53" spans="1:8" x14ac:dyDescent="0.25">
      <c r="A53" s="20" t="s">
        <v>26</v>
      </c>
      <c r="B53" s="33">
        <f>B54+B55</f>
        <v>12479.07</v>
      </c>
      <c r="C53" s="49" t="s">
        <v>69</v>
      </c>
      <c r="D53" s="19"/>
    </row>
    <row r="54" spans="1:8" ht="30" x14ac:dyDescent="0.25">
      <c r="A54" s="25" t="s">
        <v>37</v>
      </c>
      <c r="B54" s="36">
        <f>D54*5*12</f>
        <v>1140</v>
      </c>
      <c r="C54" s="26" t="s">
        <v>6</v>
      </c>
      <c r="D54" s="22">
        <v>19</v>
      </c>
    </row>
    <row r="55" spans="1:8" x14ac:dyDescent="0.25">
      <c r="A55" s="25" t="s">
        <v>31</v>
      </c>
      <c r="B55" s="36">
        <v>11339.07</v>
      </c>
      <c r="C55" s="26" t="s">
        <v>69</v>
      </c>
      <c r="D55" s="22"/>
    </row>
    <row r="56" spans="1:8" x14ac:dyDescent="0.25">
      <c r="A56" s="17" t="s">
        <v>102</v>
      </c>
      <c r="B56" s="33">
        <f>B13+B16+B19+B22+B27+B30+B39+B40+B41+B42+B43+B44+B47+B48</f>
        <v>188008.33000000002</v>
      </c>
      <c r="C56" s="49" t="s">
        <v>69</v>
      </c>
      <c r="D56" s="19"/>
      <c r="H56" s="1" t="e">
        <f>B56='[1]Работы 2020'!C29</f>
        <v>#REF!</v>
      </c>
    </row>
    <row r="57" spans="1:8" x14ac:dyDescent="0.25">
      <c r="A57" s="17" t="s">
        <v>103</v>
      </c>
      <c r="B57" s="33">
        <f>B56*1.2+B53</f>
        <v>238089.06600000002</v>
      </c>
      <c r="C57" s="49" t="s">
        <v>69</v>
      </c>
      <c r="D57" s="19"/>
    </row>
    <row r="58" spans="1:8" x14ac:dyDescent="0.25">
      <c r="A58" s="17" t="s">
        <v>104</v>
      </c>
      <c r="B58" s="33">
        <f>B5+B8-B57</f>
        <v>-56597.58600000001</v>
      </c>
      <c r="C58" s="49" t="s">
        <v>69</v>
      </c>
      <c r="D58" s="19"/>
    </row>
    <row r="59" spans="1:8" ht="28.5" x14ac:dyDescent="0.25">
      <c r="A59" s="20" t="s">
        <v>105</v>
      </c>
      <c r="B59" s="33">
        <f>B58+B7</f>
        <v>-79646.046000000031</v>
      </c>
      <c r="C59" s="49" t="s">
        <v>69</v>
      </c>
      <c r="D59" s="48"/>
    </row>
    <row r="60" spans="1:8" x14ac:dyDescent="0.25">
      <c r="A60" s="17" t="s">
        <v>68</v>
      </c>
      <c r="B60" s="33">
        <v>0</v>
      </c>
      <c r="C60" s="49" t="s">
        <v>69</v>
      </c>
      <c r="D60" s="48"/>
    </row>
  </sheetData>
  <sheetProtection formatCells="0" formatColumns="0" formatRow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0"/>
  <sheetViews>
    <sheetView workbookViewId="0">
      <pane ySplit="3" topLeftCell="A4" activePane="bottomLeft" state="frozen"/>
      <selection pane="bottomLeft" activeCell="B34" sqref="B34"/>
    </sheetView>
  </sheetViews>
  <sheetFormatPr defaultRowHeight="15" x14ac:dyDescent="0.25"/>
  <cols>
    <col min="1" max="1" width="70.5703125" style="37" customWidth="1"/>
    <col min="2" max="2" width="12.5703125" style="37" customWidth="1"/>
    <col min="3" max="3" width="20.5703125" style="37" customWidth="1"/>
    <col min="4" max="4" width="12.5703125" style="37" customWidth="1"/>
    <col min="5" max="16384" width="9.140625" style="37"/>
  </cols>
  <sheetData>
    <row r="2" spans="1:4" x14ac:dyDescent="0.25">
      <c r="A2" s="37" t="s">
        <v>70</v>
      </c>
    </row>
    <row r="3" spans="1:4" x14ac:dyDescent="0.25">
      <c r="A3" s="37" t="s">
        <v>35</v>
      </c>
    </row>
    <row r="4" spans="1:4" ht="15.75" thickBot="1" x14ac:dyDescent="0.3"/>
    <row r="5" spans="1:4" ht="15.75" thickBot="1" x14ac:dyDescent="0.3">
      <c r="A5" s="50" t="s">
        <v>34</v>
      </c>
      <c r="B5" s="50" t="s">
        <v>71</v>
      </c>
      <c r="C5" s="50" t="s">
        <v>33</v>
      </c>
      <c r="D5" s="50" t="s">
        <v>32</v>
      </c>
    </row>
    <row r="6" spans="1:4" s="56" customFormat="1" ht="15.75" thickBot="1" x14ac:dyDescent="0.3">
      <c r="A6" s="54" t="s">
        <v>72</v>
      </c>
      <c r="B6" s="55">
        <v>2651.47</v>
      </c>
      <c r="C6" s="54" t="s">
        <v>14</v>
      </c>
      <c r="D6" s="55">
        <v>41</v>
      </c>
    </row>
    <row r="7" spans="1:4" s="56" customFormat="1" ht="15.75" thickBot="1" x14ac:dyDescent="0.3">
      <c r="A7" s="54" t="s">
        <v>38</v>
      </c>
      <c r="B7" s="55">
        <v>3970.05</v>
      </c>
      <c r="C7" s="54" t="s">
        <v>39</v>
      </c>
      <c r="D7" s="55">
        <v>7</v>
      </c>
    </row>
    <row r="8" spans="1:4" s="56" customFormat="1" ht="15.75" thickBot="1" x14ac:dyDescent="0.3">
      <c r="A8" s="54" t="s">
        <v>38</v>
      </c>
      <c r="B8" s="55">
        <v>567.15</v>
      </c>
      <c r="C8" s="54" t="s">
        <v>39</v>
      </c>
      <c r="D8" s="55">
        <v>1</v>
      </c>
    </row>
    <row r="9" spans="1:4" s="56" customFormat="1" ht="15.75" thickBot="1" x14ac:dyDescent="0.3">
      <c r="A9" s="54" t="s">
        <v>73</v>
      </c>
      <c r="B9" s="55">
        <v>809.36</v>
      </c>
      <c r="C9" s="54" t="s">
        <v>74</v>
      </c>
      <c r="D9" s="55">
        <v>1</v>
      </c>
    </row>
    <row r="10" spans="1:4" s="56" customFormat="1" ht="15.75" thickBot="1" x14ac:dyDescent="0.3">
      <c r="A10" s="54" t="s">
        <v>75</v>
      </c>
      <c r="B10" s="55">
        <v>3553.44</v>
      </c>
      <c r="C10" s="54" t="s">
        <v>76</v>
      </c>
      <c r="D10" s="55">
        <v>1</v>
      </c>
    </row>
    <row r="11" spans="1:4" s="56" customFormat="1" ht="15.75" thickBot="1" x14ac:dyDescent="0.3">
      <c r="A11" s="54" t="s">
        <v>77</v>
      </c>
      <c r="B11" s="55">
        <v>76.7</v>
      </c>
      <c r="C11" s="54" t="s">
        <v>4</v>
      </c>
      <c r="D11" s="55">
        <v>4512</v>
      </c>
    </row>
    <row r="12" spans="1:4" s="56" customFormat="1" ht="15.75" thickBot="1" x14ac:dyDescent="0.3">
      <c r="A12" s="54" t="s">
        <v>78</v>
      </c>
      <c r="B12" s="55">
        <v>76.7</v>
      </c>
      <c r="C12" s="54" t="s">
        <v>4</v>
      </c>
      <c r="D12" s="55">
        <v>4512</v>
      </c>
    </row>
    <row r="13" spans="1:4" s="56" customFormat="1" ht="15.75" thickBot="1" x14ac:dyDescent="0.3">
      <c r="A13" s="54" t="s">
        <v>79</v>
      </c>
      <c r="B13" s="55">
        <v>762.86</v>
      </c>
      <c r="C13" s="54" t="s">
        <v>80</v>
      </c>
      <c r="D13" s="55">
        <v>2</v>
      </c>
    </row>
    <row r="14" spans="1:4" s="56" customFormat="1" ht="15.75" thickBot="1" x14ac:dyDescent="0.3">
      <c r="A14" s="54" t="s">
        <v>81</v>
      </c>
      <c r="B14" s="55">
        <v>1117.43</v>
      </c>
      <c r="C14" s="54" t="s">
        <v>40</v>
      </c>
      <c r="D14" s="55">
        <v>1</v>
      </c>
    </row>
    <row r="15" spans="1:4" s="56" customFormat="1" ht="17.25" customHeight="1" thickBot="1" x14ac:dyDescent="0.3">
      <c r="A15" s="54" t="s">
        <v>28</v>
      </c>
      <c r="B15" s="55">
        <v>35954.879999999997</v>
      </c>
      <c r="C15" s="54" t="s">
        <v>5</v>
      </c>
      <c r="D15" s="55">
        <v>258</v>
      </c>
    </row>
    <row r="16" spans="1:4" s="56" customFormat="1" ht="15.75" thickBot="1" x14ac:dyDescent="0.3">
      <c r="A16" s="54" t="s">
        <v>82</v>
      </c>
      <c r="B16" s="55">
        <v>58157</v>
      </c>
      <c r="C16" s="54" t="s">
        <v>80</v>
      </c>
      <c r="D16" s="55">
        <v>1</v>
      </c>
    </row>
    <row r="17" spans="1:4" s="56" customFormat="1" ht="15.75" thickBot="1" x14ac:dyDescent="0.3">
      <c r="A17" s="54" t="s">
        <v>83</v>
      </c>
      <c r="B17" s="55">
        <v>821.48</v>
      </c>
      <c r="C17" s="54" t="s">
        <v>40</v>
      </c>
      <c r="D17" s="55">
        <v>4</v>
      </c>
    </row>
    <row r="18" spans="1:4" s="56" customFormat="1" ht="15.75" thickBot="1" x14ac:dyDescent="0.3">
      <c r="A18" s="54" t="s">
        <v>84</v>
      </c>
      <c r="B18" s="55">
        <v>694.5</v>
      </c>
      <c r="C18" s="54" t="s">
        <v>74</v>
      </c>
      <c r="D18" s="55">
        <v>1</v>
      </c>
    </row>
    <row r="19" spans="1:4" s="56" customFormat="1" ht="15.75" thickBot="1" x14ac:dyDescent="0.3">
      <c r="A19" s="54" t="s">
        <v>85</v>
      </c>
      <c r="B19" s="55">
        <v>3203.52</v>
      </c>
      <c r="C19" s="54" t="s">
        <v>5</v>
      </c>
      <c r="D19" s="55">
        <v>4512</v>
      </c>
    </row>
    <row r="20" spans="1:4" s="56" customFormat="1" ht="15.75" thickBot="1" x14ac:dyDescent="0.3">
      <c r="A20" s="54" t="s">
        <v>86</v>
      </c>
      <c r="B20" s="55">
        <v>4331.5200000000004</v>
      </c>
      <c r="C20" s="54" t="s">
        <v>4</v>
      </c>
      <c r="D20" s="55">
        <v>4512</v>
      </c>
    </row>
    <row r="21" spans="1:4" s="56" customFormat="1" ht="15.75" thickBot="1" x14ac:dyDescent="0.3">
      <c r="A21" s="54" t="s">
        <v>87</v>
      </c>
      <c r="B21" s="55">
        <v>5793.76</v>
      </c>
      <c r="C21" s="54" t="s">
        <v>4</v>
      </c>
      <c r="D21" s="55">
        <v>4356.21</v>
      </c>
    </row>
    <row r="22" spans="1:4" s="56" customFormat="1" ht="15.75" thickBot="1" x14ac:dyDescent="0.3">
      <c r="A22" s="54" t="s">
        <v>88</v>
      </c>
      <c r="B22" s="55">
        <v>4306.6000000000004</v>
      </c>
      <c r="C22" s="54" t="s">
        <v>4</v>
      </c>
      <c r="D22" s="55">
        <v>2594.34</v>
      </c>
    </row>
    <row r="23" spans="1:4" s="56" customFormat="1" ht="15.75" thickBot="1" x14ac:dyDescent="0.3">
      <c r="A23" s="54" t="s">
        <v>89</v>
      </c>
      <c r="B23" s="55">
        <v>11099.03</v>
      </c>
      <c r="C23" s="54" t="s">
        <v>4</v>
      </c>
      <c r="D23" s="55">
        <v>4511.8</v>
      </c>
    </row>
    <row r="24" spans="1:4" s="56" customFormat="1" ht="15.75" thickBot="1" x14ac:dyDescent="0.3">
      <c r="A24" s="54" t="s">
        <v>90</v>
      </c>
      <c r="B24" s="55">
        <v>11889.36</v>
      </c>
      <c r="C24" s="54" t="s">
        <v>4</v>
      </c>
      <c r="D24" s="55">
        <v>4323.3999999999996</v>
      </c>
    </row>
    <row r="25" spans="1:4" s="56" customFormat="1" ht="15.75" thickBot="1" x14ac:dyDescent="0.3">
      <c r="A25" s="54" t="s">
        <v>91</v>
      </c>
      <c r="B25" s="55">
        <v>17822.400000000001</v>
      </c>
      <c r="C25" s="54" t="s">
        <v>5</v>
      </c>
      <c r="D25" s="55">
        <v>4512</v>
      </c>
    </row>
    <row r="26" spans="1:4" s="56" customFormat="1" ht="15.75" thickBot="1" x14ac:dyDescent="0.3">
      <c r="A26" s="54" t="s">
        <v>92</v>
      </c>
      <c r="B26" s="55">
        <v>18589.439999999999</v>
      </c>
      <c r="C26" s="54" t="s">
        <v>4</v>
      </c>
      <c r="D26" s="55">
        <v>4512</v>
      </c>
    </row>
    <row r="27" spans="1:4" s="56" customFormat="1" ht="15.75" thickBot="1" x14ac:dyDescent="0.3">
      <c r="A27" s="54" t="s">
        <v>93</v>
      </c>
      <c r="B27" s="55">
        <v>360.96</v>
      </c>
      <c r="C27" s="54" t="s">
        <v>4</v>
      </c>
      <c r="D27" s="55">
        <v>4512</v>
      </c>
    </row>
    <row r="28" spans="1:4" s="56" customFormat="1" ht="15.75" thickBot="1" x14ac:dyDescent="0.3">
      <c r="A28" s="54" t="s">
        <v>94</v>
      </c>
      <c r="B28" s="55">
        <v>406.08</v>
      </c>
      <c r="C28" s="54" t="s">
        <v>4</v>
      </c>
      <c r="D28" s="55">
        <v>4512</v>
      </c>
    </row>
    <row r="29" spans="1:4" s="56" customFormat="1" ht="15.75" thickBot="1" x14ac:dyDescent="0.3">
      <c r="A29" s="54" t="s">
        <v>95</v>
      </c>
      <c r="B29" s="55">
        <v>496.32</v>
      </c>
      <c r="C29" s="54" t="s">
        <v>4</v>
      </c>
      <c r="D29" s="55">
        <v>4512</v>
      </c>
    </row>
    <row r="30" spans="1:4" s="56" customFormat="1" ht="15.75" thickBot="1" x14ac:dyDescent="0.3">
      <c r="A30" s="54" t="s">
        <v>96</v>
      </c>
      <c r="B30" s="55">
        <v>496.32</v>
      </c>
      <c r="C30" s="54" t="s">
        <v>4</v>
      </c>
      <c r="D30" s="55">
        <v>4512</v>
      </c>
    </row>
    <row r="31" spans="1:4" ht="15.75" thickBot="1" x14ac:dyDescent="0.3">
      <c r="A31" s="51"/>
      <c r="B31" s="53">
        <f>SUM(B6:B30)</f>
        <v>188008.33</v>
      </c>
      <c r="C31" s="51"/>
      <c r="D31" s="52"/>
    </row>
    <row r="34" spans="1:2" x14ac:dyDescent="0.25">
      <c r="B34" s="37">
        <v>188008.33000000002</v>
      </c>
    </row>
    <row r="40" spans="1:2" x14ac:dyDescent="0.25">
      <c r="A40" s="56"/>
    </row>
  </sheetData>
  <autoFilter ref="A3:E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33" sqref="L33"/>
    </sheetView>
  </sheetViews>
  <sheetFormatPr defaultRowHeight="15" x14ac:dyDescent="0.25"/>
  <cols>
    <col min="2" max="3" width="15.140625" customWidth="1"/>
    <col min="4" max="8" width="12.85546875" customWidth="1"/>
  </cols>
  <sheetData>
    <row r="1" spans="1:8" ht="16.5" x14ac:dyDescent="0.25">
      <c r="A1" s="63" t="s">
        <v>41</v>
      </c>
      <c r="B1" s="63"/>
      <c r="C1" s="63"/>
      <c r="D1" s="63"/>
      <c r="E1" s="63"/>
      <c r="F1" s="63"/>
      <c r="G1" s="63"/>
      <c r="H1" s="63"/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ht="25.5" x14ac:dyDescent="0.25">
      <c r="A3" s="38" t="s">
        <v>42</v>
      </c>
      <c r="B3" s="61" t="s">
        <v>43</v>
      </c>
      <c r="C3" s="62"/>
      <c r="D3" s="38" t="s">
        <v>44</v>
      </c>
      <c r="E3" s="38" t="s">
        <v>45</v>
      </c>
      <c r="F3" s="38" t="s">
        <v>46</v>
      </c>
      <c r="G3" s="39" t="s">
        <v>47</v>
      </c>
      <c r="H3" s="39" t="s">
        <v>48</v>
      </c>
    </row>
    <row r="4" spans="1:8" x14ac:dyDescent="0.25">
      <c r="A4" s="40" t="s">
        <v>49</v>
      </c>
      <c r="B4" s="41" t="s">
        <v>50</v>
      </c>
      <c r="C4" s="64" t="s">
        <v>51</v>
      </c>
      <c r="D4" s="64"/>
      <c r="E4" s="64"/>
      <c r="F4" s="64"/>
      <c r="G4" s="64"/>
      <c r="H4" s="65"/>
    </row>
    <row r="5" spans="1:8" x14ac:dyDescent="0.25">
      <c r="A5" s="38" t="s">
        <v>52</v>
      </c>
      <c r="B5" s="61" t="s">
        <v>53</v>
      </c>
      <c r="C5" s="62"/>
      <c r="D5" s="42">
        <v>15193.01</v>
      </c>
      <c r="E5" s="42">
        <v>32717.07</v>
      </c>
      <c r="F5" s="43">
        <v>215.34</v>
      </c>
      <c r="G5" s="44" t="s">
        <v>54</v>
      </c>
      <c r="H5" s="44" t="s">
        <v>55</v>
      </c>
    </row>
    <row r="6" spans="1:8" x14ac:dyDescent="0.25">
      <c r="A6" s="38" t="s">
        <v>52</v>
      </c>
      <c r="B6" s="61" t="s">
        <v>53</v>
      </c>
      <c r="C6" s="62"/>
      <c r="D6" s="42">
        <v>14958.34</v>
      </c>
      <c r="E6" s="42">
        <v>8360.06</v>
      </c>
      <c r="F6" s="43">
        <v>55.89</v>
      </c>
      <c r="G6" s="44" t="s">
        <v>56</v>
      </c>
      <c r="H6" s="44" t="s">
        <v>55</v>
      </c>
    </row>
    <row r="7" spans="1:8" x14ac:dyDescent="0.25">
      <c r="A7" s="38" t="s">
        <v>52</v>
      </c>
      <c r="B7" s="61" t="s">
        <v>53</v>
      </c>
      <c r="C7" s="62"/>
      <c r="D7" s="42">
        <v>14958.34</v>
      </c>
      <c r="E7" s="42">
        <v>8548</v>
      </c>
      <c r="F7" s="43">
        <v>57.15</v>
      </c>
      <c r="G7" s="44" t="s">
        <v>57</v>
      </c>
      <c r="H7" s="44" t="s">
        <v>55</v>
      </c>
    </row>
    <row r="8" spans="1:8" x14ac:dyDescent="0.25">
      <c r="A8" s="38" t="s">
        <v>52</v>
      </c>
      <c r="B8" s="61" t="s">
        <v>53</v>
      </c>
      <c r="C8" s="62"/>
      <c r="D8" s="42">
        <v>14958.34</v>
      </c>
      <c r="E8" s="42">
        <v>13550.93</v>
      </c>
      <c r="F8" s="43">
        <v>90.59</v>
      </c>
      <c r="G8" s="44" t="s">
        <v>58</v>
      </c>
      <c r="H8" s="44" t="s">
        <v>55</v>
      </c>
    </row>
    <row r="9" spans="1:8" x14ac:dyDescent="0.25">
      <c r="A9" s="38" t="s">
        <v>52</v>
      </c>
      <c r="B9" s="61" t="s">
        <v>53</v>
      </c>
      <c r="C9" s="62"/>
      <c r="D9" s="42">
        <v>14624.73</v>
      </c>
      <c r="E9" s="42">
        <v>19481.57</v>
      </c>
      <c r="F9" s="43">
        <v>133.21</v>
      </c>
      <c r="G9" s="44" t="s">
        <v>59</v>
      </c>
      <c r="H9" s="44" t="s">
        <v>55</v>
      </c>
    </row>
    <row r="10" spans="1:8" x14ac:dyDescent="0.25">
      <c r="A10" s="38" t="s">
        <v>52</v>
      </c>
      <c r="B10" s="61" t="s">
        <v>53</v>
      </c>
      <c r="C10" s="62"/>
      <c r="D10" s="42">
        <v>14958.34</v>
      </c>
      <c r="E10" s="42">
        <v>7520.3</v>
      </c>
      <c r="F10" s="43">
        <v>50.27</v>
      </c>
      <c r="G10" s="44" t="s">
        <v>60</v>
      </c>
      <c r="H10" s="44" t="s">
        <v>55</v>
      </c>
    </row>
    <row r="11" spans="1:8" x14ac:dyDescent="0.25">
      <c r="A11" s="38" t="s">
        <v>52</v>
      </c>
      <c r="B11" s="61" t="s">
        <v>53</v>
      </c>
      <c r="C11" s="62"/>
      <c r="D11" s="42">
        <v>17000.98</v>
      </c>
      <c r="E11" s="42">
        <v>10800.55</v>
      </c>
      <c r="F11" s="43">
        <v>63.53</v>
      </c>
      <c r="G11" s="44" t="s">
        <v>61</v>
      </c>
      <c r="H11" s="44" t="s">
        <v>55</v>
      </c>
    </row>
    <row r="12" spans="1:8" x14ac:dyDescent="0.25">
      <c r="A12" s="38" t="s">
        <v>52</v>
      </c>
      <c r="B12" s="61" t="s">
        <v>53</v>
      </c>
      <c r="C12" s="62"/>
      <c r="D12" s="42">
        <v>15927.57</v>
      </c>
      <c r="E12" s="42">
        <v>11612.55</v>
      </c>
      <c r="F12" s="43">
        <v>72.91</v>
      </c>
      <c r="G12" s="44" t="s">
        <v>62</v>
      </c>
      <c r="H12" s="44" t="s">
        <v>55</v>
      </c>
    </row>
    <row r="13" spans="1:8" x14ac:dyDescent="0.25">
      <c r="A13" s="38" t="s">
        <v>52</v>
      </c>
      <c r="B13" s="61" t="s">
        <v>53</v>
      </c>
      <c r="C13" s="62"/>
      <c r="D13" s="42">
        <v>15899.67</v>
      </c>
      <c r="E13" s="42">
        <v>8763.16</v>
      </c>
      <c r="F13" s="43">
        <v>55.12</v>
      </c>
      <c r="G13" s="44" t="s">
        <v>63</v>
      </c>
      <c r="H13" s="44" t="s">
        <v>55</v>
      </c>
    </row>
    <row r="14" spans="1:8" x14ac:dyDescent="0.25">
      <c r="A14" s="38" t="s">
        <v>52</v>
      </c>
      <c r="B14" s="61" t="s">
        <v>53</v>
      </c>
      <c r="C14" s="62"/>
      <c r="D14" s="42">
        <v>13878.03</v>
      </c>
      <c r="E14" s="42">
        <v>21887.78</v>
      </c>
      <c r="F14" s="43">
        <v>157.72</v>
      </c>
      <c r="G14" s="44" t="s">
        <v>64</v>
      </c>
      <c r="H14" s="44" t="s">
        <v>55</v>
      </c>
    </row>
    <row r="15" spans="1:8" x14ac:dyDescent="0.25">
      <c r="A15" s="38" t="s">
        <v>52</v>
      </c>
      <c r="B15" s="61" t="s">
        <v>53</v>
      </c>
      <c r="C15" s="62"/>
      <c r="D15" s="42">
        <v>15544.03</v>
      </c>
      <c r="E15" s="42">
        <v>19261.830000000002</v>
      </c>
      <c r="F15" s="43">
        <v>123.92</v>
      </c>
      <c r="G15" s="44" t="s">
        <v>65</v>
      </c>
      <c r="H15" s="44" t="s">
        <v>55</v>
      </c>
    </row>
    <row r="16" spans="1:8" x14ac:dyDescent="0.25">
      <c r="A16" s="38" t="s">
        <v>52</v>
      </c>
      <c r="B16" s="61" t="s">
        <v>53</v>
      </c>
      <c r="C16" s="62"/>
      <c r="D16" s="42">
        <v>15736.86</v>
      </c>
      <c r="E16" s="42">
        <v>16099.61</v>
      </c>
      <c r="F16" s="43">
        <v>102.31</v>
      </c>
      <c r="G16" s="44" t="s">
        <v>66</v>
      </c>
      <c r="H16" s="44" t="s">
        <v>55</v>
      </c>
    </row>
    <row r="17" spans="1:8" x14ac:dyDescent="0.25">
      <c r="A17" s="66" t="s">
        <v>67</v>
      </c>
      <c r="B17" s="67"/>
      <c r="C17" s="68"/>
      <c r="D17" s="45">
        <v>183638.24</v>
      </c>
      <c r="E17" s="45">
        <v>178603.41</v>
      </c>
      <c r="F17" s="46">
        <v>97.26</v>
      </c>
      <c r="G17" s="44" t="s">
        <v>49</v>
      </c>
      <c r="H17" s="44" t="s">
        <v>49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Александро-Заводская, д. 13</vt:lpstr>
      <vt:lpstr>Работы 2020</vt:lpstr>
      <vt:lpstr>Справка</vt:lpstr>
      <vt:lpstr>'Александро-Заводская, д. 13'!Область_печати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2019-01-31T01:44:21Z</cp:lastPrinted>
  <dcterms:created xsi:type="dcterms:W3CDTF">2016-03-18T02:51:51Z</dcterms:created>
  <dcterms:modified xsi:type="dcterms:W3CDTF">2021-03-03T05:44:06Z</dcterms:modified>
</cp:coreProperties>
</file>