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Батарейный д. 2" sheetId="1" r:id="rId1"/>
    <sheet name="Работы 2019" sheetId="5" r:id="rId2"/>
    <sheet name="Справка" sheetId="6" r:id="rId3"/>
  </sheets>
  <definedNames>
    <definedName name="_xlnm._FilterDatabase" localSheetId="1" hidden="1">'Работы 2019'!$A$3:$E$72</definedName>
    <definedName name="_xlnm.Print_Area" localSheetId="0">'Батарейный д. 2'!$A$1:$D$102</definedName>
  </definedNames>
  <calcPr calcId="144525" calcMode="manual"/>
</workbook>
</file>

<file path=xl/calcChain.xml><?xml version="1.0" encoding="utf-8"?>
<calcChain xmlns="http://schemas.openxmlformats.org/spreadsheetml/2006/main">
  <c r="B87" i="1" l="1"/>
  <c r="B85" i="1"/>
  <c r="B79" i="1"/>
  <c r="B44" i="1"/>
  <c r="B8" i="1"/>
  <c r="B30" i="1" l="1"/>
  <c r="B23" i="1"/>
  <c r="B20" i="1"/>
  <c r="B97" i="1"/>
  <c r="B96" i="1" s="1"/>
  <c r="B82" i="1"/>
  <c r="B17" i="1"/>
  <c r="B14" i="1"/>
  <c r="B11" i="1"/>
  <c r="B9" i="1" s="1"/>
  <c r="B12" i="1" l="1"/>
  <c r="B99" i="1"/>
  <c r="B100" i="1" l="1"/>
  <c r="B101" i="1" s="1"/>
  <c r="B102" i="1" s="1"/>
  <c r="H99" i="1"/>
</calcChain>
</file>

<file path=xl/sharedStrings.xml><?xml version="1.0" encoding="utf-8"?>
<sst xmlns="http://schemas.openxmlformats.org/spreadsheetml/2006/main" count="410" uniqueCount="157">
  <si>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</si>
  <si>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</si>
  <si>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</si>
  <si>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</si>
  <si>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</si>
  <si>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</si>
  <si>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</si>
  <si>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</si>
  <si>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</si>
  <si>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</si>
  <si>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</si>
  <si>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</si>
  <si>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</si>
  <si>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</si>
  <si>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</si>
  <si>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</si>
  <si>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</si>
  <si>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</si>
  <si>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</si>
  <si>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</si>
  <si>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</si>
  <si>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Очистка канализационной сети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</si>
  <si>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</si>
  <si>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</si>
  <si>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</si>
  <si>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</si>
  <si>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</si>
  <si>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</si>
  <si>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</si>
  <si>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</si>
  <si>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</si>
  <si>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</si>
  <si>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</si>
  <si>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</si>
  <si>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t xml:space="preserve">Годовая фактическая стоимость работ (услуг) </t>
  </si>
  <si>
    <t>Адрес: Батарейный мкр., д. 2</t>
  </si>
  <si>
    <t>Старшие по дому</t>
  </si>
  <si>
    <t>Общий итог</t>
  </si>
  <si>
    <t>Кол-во</t>
  </si>
  <si>
    <t>Ед.изм</t>
  </si>
  <si>
    <t>Сумма</t>
  </si>
  <si>
    <t>Наименование работ</t>
  </si>
  <si>
    <t xml:space="preserve">По адресу БАТАРЕЙНЫЙ мкр д.2                                           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</si>
  <si>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</si>
  <si>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</si>
  <si>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</si>
  <si>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</si>
  <si>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</si>
  <si>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</si>
  <si>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</si>
  <si>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</si>
  <si>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</si>
  <si>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</si>
  <si>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</si>
  <si>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</si>
  <si>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</si>
  <si>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</si>
  <si>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</si>
  <si>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</si>
  <si>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</t>
  </si>
  <si>
    <t>Гор. вода потр.при содер.общего имущ-ва  в МКД 3,4 кв.2019г.</t>
  </si>
  <si>
    <t>Дератизация "ЗКДС"</t>
  </si>
  <si>
    <t>Замена пакетных выключателей</t>
  </si>
  <si>
    <t>шт.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</si>
  <si>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</si>
  <si>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</si>
  <si>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</si>
  <si>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</si>
  <si>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Замена электропроводки</t>
  </si>
  <si>
    <t>Изготовление и установка доски объявления  (из ДВП)</t>
  </si>
  <si>
    <t>Изготовление и установка столбиков из бруса 100*100 мм</t>
  </si>
  <si>
    <t>Изготовление и установка штакетника</t>
  </si>
  <si>
    <t>прясло</t>
  </si>
  <si>
    <t>Исполнение заявок не связаных с ремонтом</t>
  </si>
  <si>
    <t>Исполнение заявок не связаных с ремонтом (проверка эл.счетчи</t>
  </si>
  <si>
    <t>Копка ям глубиной до 0,7 м с последующим бетонированием для</t>
  </si>
  <si>
    <t>Косметический ремонт подъезда 4</t>
  </si>
  <si>
    <t>1подъезд</t>
  </si>
  <si>
    <t>Масляная окраска с последующей теплоизоляцией (изосиб) тепло</t>
  </si>
  <si>
    <t>узел</t>
  </si>
  <si>
    <t>Навеска замка (крабовый)</t>
  </si>
  <si>
    <t>Организация мест накоп.ртуть сод-х ламп 3,4 кв. 2019г. К=0,6</t>
  </si>
  <si>
    <t>Освещение теплового узла</t>
  </si>
  <si>
    <t>Отпуск цветочной рассады</t>
  </si>
  <si>
    <t>Проливка швов битумом</t>
  </si>
  <si>
    <t>Протяжка контактов на электроприборах</t>
  </si>
  <si>
    <t>Ремонт вентилей д.20-32</t>
  </si>
  <si>
    <t>Ремонт межпанельных швов монтажной пеной с использованием ав</t>
  </si>
  <si>
    <t>Смена вентиля д.50 мм.</t>
  </si>
  <si>
    <t>Смена вентиля до 20 мм</t>
  </si>
  <si>
    <t>Смена вентиля, д.32</t>
  </si>
  <si>
    <t>Смена задвижек д.50</t>
  </si>
  <si>
    <t>Смена задвижек д.80</t>
  </si>
  <si>
    <t>Смена резьб (для всех диаметров с применением электросварочн</t>
  </si>
  <si>
    <t>Смена стекл</t>
  </si>
  <si>
    <t>Смена труб ГВС и ХВС д.32</t>
  </si>
  <si>
    <t>Смена труб ХВС и ГВС д.20</t>
  </si>
  <si>
    <t>Смена труб ХВС и ГВС д.50</t>
  </si>
  <si>
    <t>Смена труб из водогазопроводных труб д.20 с производством св</t>
  </si>
  <si>
    <t>Смена труб из водогазопроводных труб д.57 с производством св</t>
  </si>
  <si>
    <t>Содержание ДРС 1,2 кв.2019 г. к=0,8</t>
  </si>
  <si>
    <t>Содержание ДРС 3,4 кв. 2019 г. коэф. 0,8</t>
  </si>
  <si>
    <t>Сплошное наклеивание кровельного покрытия с ремонтом воронки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</si>
  <si>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</si>
  <si>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</si>
  <si>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</si>
  <si>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</si>
  <si>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</si>
  <si>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</si>
  <si>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забора из досок с продольным их расп-нием и маслян</t>
  </si>
  <si>
    <t>Установка светильников с датчиком на движение</t>
  </si>
  <si>
    <t>Устройство соединения эл. проводов с использованием эл.зажим</t>
  </si>
  <si>
    <t>1 соед.</t>
  </si>
  <si>
    <t>Утепление вентпродухов изовером и монтажной пеной</t>
  </si>
  <si>
    <t>Утепление примыканий подъездных фрамуг к оконным коробкам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</si>
  <si>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</si>
  <si>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</si>
  <si>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</si>
  <si>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</si>
  <si>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покраска,изоляция труб отопления</t>
  </si>
  <si>
    <t>1 дом</t>
  </si>
  <si>
    <t>ремонт оконных откосов-1под.</t>
  </si>
  <si>
    <t>откосы</t>
  </si>
  <si>
    <t>смена труб ГВС и ХВС  д.20 ПП</t>
  </si>
  <si>
    <t>смена труб канализации д.100 мм.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</si>
  <si>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</si>
  <si>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</si>
  <si>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</si>
  <si>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</si>
  <si>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</si>
  <si>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</si>
  <si>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</si>
  <si>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</si>
  <si>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</si>
  <si>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</si>
  <si>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</si>
  <si>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</si>
  <si>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БАТАРЕЙНЫЙ мкр д.2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</si>
  <si>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</si>
  <si>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</si>
  <si>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</si>
  <si>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</si>
  <si>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</si>
  <si>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</si>
  <si>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</si>
  <si>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</si>
  <si>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</si>
  <si>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</si>
  <si>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</si>
  <si>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</si>
  <si>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</si>
  <si>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</si>
  <si>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</si>
  <si>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</si>
  <si>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</si>
  <si>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Замятина О.Г.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</si>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</sst>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0" fontId="11" fillId="0" borderId="2" xfId="1" applyFont="1" applyFill="1" applyBorder="1" applyAlignment="1">
      <alignment horizontal="left" vertical="center"/>
    </xf>
    <xf numFmtId="164" fontId="11" fillId="0" borderId="2" xfId="3" applyFont="1" applyFill="1" applyBorder="1" applyAlignment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/>
    </xf>
    <xf numFmtId="164" fontId="11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4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4" fillId="0" borderId="2" xfId="3" applyNumberFormat="1" applyFon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 vertical="center"/>
    </xf>
    <xf numFmtId="4" fontId="11" fillId="0" borderId="2" xfId="3" applyNumberFormat="1" applyFont="1" applyFill="1" applyBorder="1" applyAlignment="1">
      <alignment horizontal="right" vertical="center" wrapText="1"/>
    </xf>
    <xf numFmtId="4" fontId="8" fillId="0" borderId="2" xfId="3" applyNumberFormat="1" applyFont="1" applyFill="1" applyBorder="1" applyAlignment="1">
      <alignment horizontal="right" vertical="center" wrapText="1"/>
    </xf>
    <xf numFmtId="4" fontId="11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left" vertical="center" wrapText="1"/>
    </xf>
    <xf numFmtId="4" fontId="29" fillId="33" borderId="11" xfId="0" applyNumberFormat="1" applyFont="1" applyFill="1" applyBorder="1" applyAlignment="1" applyProtection="1">
      <alignment horizontal="center" vertical="top" wrapText="1"/>
    </xf>
    <xf numFmtId="2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4" fontId="29" fillId="33" borderId="11" xfId="0" applyNumberFormat="1" applyFont="1" applyFill="1" applyBorder="1" applyAlignment="1" applyProtection="1">
      <alignment horizontal="center" vertical="center" wrapText="1"/>
    </xf>
    <xf numFmtId="2" fontId="29" fillId="33" borderId="1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0" fillId="0" borderId="2" xfId="0" applyNumberFormat="1" applyFill="1" applyBorder="1"/>
    <xf numFmtId="0" fontId="0" fillId="0" borderId="0" xfId="0" applyAlignment="1">
      <alignment horizontal="center"/>
    </xf>
    <xf numFmtId="0" fontId="13" fillId="34" borderId="2" xfId="0" applyFont="1" applyFill="1" applyBorder="1" applyAlignment="1">
      <alignment horizontal="center" vertical="center" wrapText="1"/>
    </xf>
    <xf numFmtId="4" fontId="13" fillId="34" borderId="2" xfId="0" applyNumberFormat="1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/>
    </xf>
    <xf numFmtId="0" fontId="0" fillId="34" borderId="2" xfId="0" applyFill="1" applyBorder="1"/>
    <xf numFmtId="4" fontId="0" fillId="34" borderId="2" xfId="0" applyNumberFormat="1" applyFill="1" applyBorder="1"/>
    <xf numFmtId="0" fontId="0" fillId="34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top" wrapText="1"/>
    </xf>
    <xf numFmtId="0" fontId="29" fillId="33" borderId="13" xfId="0" applyNumberFormat="1" applyFont="1" applyFill="1" applyBorder="1" applyAlignment="1" applyProtection="1">
      <alignment horizontal="center" vertical="top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  <xf numFmtId="0" fontId="29" fillId="33" borderId="13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3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2"/>
  <sheetViews>
    <sheetView tabSelected="1" workbookViewId="0">
      <pane ySplit="3" topLeftCell="A85" activePane="bottomLeft" state="frozen"/>
      <selection pane="bottomLeft" activeCell="H17" sqref="H17"/>
    </sheetView>
  </sheetViews>
  <sheetFormatPr defaultRowHeight="15" x14ac:dyDescent="0.25"/>
  <cols>
    <col min="1" max="1" width="73.42578125" style="5" customWidth="1"/>
    <col min="2" max="2" width="20.42578125" style="2" customWidth="1"/>
    <col min="3" max="3" width="12.140625" style="3" customWidth="1"/>
    <col min="4" max="4" width="13.85546875" style="2" customWidth="1"/>
    <col min="5" max="5" width="0" style="1" hidden="1" customWidth="1"/>
    <col min="6" max="7" width="9.140625" style="1"/>
    <col min="8" max="8" width="12" style="1" customWidth="1"/>
    <col min="9" max="16384" width="9.140625" style="1"/>
  </cols>
  <sheetData>
    <row r="1" spans="1:4" s="6" customFormat="1" ht="44.25" customHeight="1" x14ac:dyDescent="0.25">
      <c r="A1" s="55" t="s">
        <v>8</v>
      </c>
      <c r="B1" s="55"/>
      <c r="C1" s="55"/>
      <c r="D1" s="55"/>
    </row>
    <row r="2" spans="1:4" s="6" customFormat="1" ht="15.75" x14ac:dyDescent="0.25">
      <c r="A2" s="24" t="s">
        <v>35</v>
      </c>
      <c r="B2" s="57" t="s">
        <v>44</v>
      </c>
      <c r="C2" s="57"/>
      <c r="D2" s="57"/>
    </row>
    <row r="3" spans="1:4" ht="59.25" customHeight="1" x14ac:dyDescent="0.25">
      <c r="A3" s="7" t="s">
        <v>2</v>
      </c>
      <c r="B3" s="8" t="s">
        <v>34</v>
      </c>
      <c r="C3" s="9" t="s">
        <v>0</v>
      </c>
      <c r="D3" s="8" t="s">
        <v>1</v>
      </c>
    </row>
    <row r="4" spans="1:4" x14ac:dyDescent="0.25">
      <c r="A4" s="11" t="s">
        <v>45</v>
      </c>
      <c r="B4" s="31">
        <v>-749775.99639999995</v>
      </c>
      <c r="C4" s="67" t="s">
        <v>156</v>
      </c>
      <c r="D4" s="10"/>
    </row>
    <row r="5" spans="1:4" x14ac:dyDescent="0.25">
      <c r="A5" s="58" t="s">
        <v>43</v>
      </c>
      <c r="B5" s="58"/>
      <c r="C5" s="58"/>
      <c r="D5" s="58"/>
    </row>
    <row r="6" spans="1:4" x14ac:dyDescent="0.25">
      <c r="A6" s="11" t="s">
        <v>46</v>
      </c>
      <c r="B6" s="31">
        <v>1267401.78</v>
      </c>
      <c r="C6" s="67" t="s">
        <v>156</v>
      </c>
      <c r="D6" s="10"/>
    </row>
    <row r="7" spans="1:4" x14ac:dyDescent="0.25">
      <c r="A7" s="11" t="s">
        <v>47</v>
      </c>
      <c r="B7" s="31">
        <v>1275832.54</v>
      </c>
      <c r="C7" s="67" t="s">
        <v>156</v>
      </c>
      <c r="D7" s="10"/>
    </row>
    <row r="8" spans="1:4" x14ac:dyDescent="0.25">
      <c r="A8" s="11" t="s">
        <v>48</v>
      </c>
      <c r="B8" s="31">
        <f>B7-B6</f>
        <v>8430.7600000000093</v>
      </c>
      <c r="C8" s="67" t="s">
        <v>156</v>
      </c>
      <c r="D8" s="10"/>
    </row>
    <row r="9" spans="1:4" x14ac:dyDescent="0.25">
      <c r="A9" s="7" t="s">
        <v>9</v>
      </c>
      <c r="B9" s="31">
        <f>SUM(B10:B11)</f>
        <v>32674.3</v>
      </c>
      <c r="C9" s="67" t="s">
        <v>156</v>
      </c>
      <c r="D9" s="10"/>
    </row>
    <row r="10" spans="1:4" x14ac:dyDescent="0.25">
      <c r="A10" s="54" t="s">
        <v>155</v>
      </c>
      <c r="B10" s="32">
        <v>19130.62</v>
      </c>
      <c r="C10" s="13" t="s">
        <v>156</v>
      </c>
      <c r="D10" s="10"/>
    </row>
    <row r="11" spans="1:4" x14ac:dyDescent="0.25">
      <c r="A11" s="54" t="s">
        <v>10</v>
      </c>
      <c r="B11" s="32">
        <f>528.64*12+600*12</f>
        <v>13543.68</v>
      </c>
      <c r="C11" s="13" t="s">
        <v>156</v>
      </c>
      <c r="D11" s="10"/>
    </row>
    <row r="12" spans="1:4" x14ac:dyDescent="0.25">
      <c r="A12" s="12" t="s">
        <v>49</v>
      </c>
      <c r="B12" s="33">
        <f>B6+B9</f>
        <v>1300076.08</v>
      </c>
      <c r="C12" s="67" t="s">
        <v>156</v>
      </c>
      <c r="D12" s="14"/>
    </row>
    <row r="13" spans="1:4" x14ac:dyDescent="0.25">
      <c r="A13" s="56" t="s">
        <v>11</v>
      </c>
      <c r="B13" s="56"/>
      <c r="C13" s="56"/>
      <c r="D13" s="56"/>
    </row>
    <row r="14" spans="1:4" x14ac:dyDescent="0.25">
      <c r="A14" s="15" t="s">
        <v>12</v>
      </c>
      <c r="B14" s="27">
        <f>B15+B16</f>
        <v>208961.84</v>
      </c>
      <c r="C14" s="67" t="s">
        <v>156</v>
      </c>
      <c r="D14" s="16"/>
    </row>
    <row r="15" spans="1:4" s="17" customFormat="1" x14ac:dyDescent="0.25">
      <c r="A15" s="25" t="s">
        <v>107</v>
      </c>
      <c r="B15" s="28">
        <v>101889.98</v>
      </c>
      <c r="C15" s="26" t="s">
        <v>4</v>
      </c>
      <c r="D15" s="26">
        <v>27098.400000000001</v>
      </c>
    </row>
    <row r="16" spans="1:4" s="17" customFormat="1" x14ac:dyDescent="0.25">
      <c r="A16" s="25" t="s">
        <v>108</v>
      </c>
      <c r="B16" s="28">
        <v>107071.86</v>
      </c>
      <c r="C16" s="26" t="s">
        <v>4</v>
      </c>
      <c r="D16" s="26">
        <v>27106.799999999999</v>
      </c>
    </row>
    <row r="17" spans="1:4" ht="28.5" x14ac:dyDescent="0.25">
      <c r="A17" s="15" t="s">
        <v>13</v>
      </c>
      <c r="B17" s="27">
        <f>B19+B18</f>
        <v>79703.26999999999</v>
      </c>
      <c r="C17" s="67" t="s">
        <v>156</v>
      </c>
      <c r="D17" s="16"/>
    </row>
    <row r="18" spans="1:4" s="17" customFormat="1" x14ac:dyDescent="0.25">
      <c r="A18" s="25" t="s">
        <v>103</v>
      </c>
      <c r="B18" s="28">
        <v>38455.75</v>
      </c>
      <c r="C18" s="26" t="s">
        <v>4</v>
      </c>
      <c r="D18" s="26">
        <v>24186</v>
      </c>
    </row>
    <row r="19" spans="1:4" s="17" customFormat="1" x14ac:dyDescent="0.25">
      <c r="A19" s="25" t="s">
        <v>104</v>
      </c>
      <c r="B19" s="28">
        <v>41247.519999999997</v>
      </c>
      <c r="C19" s="26" t="s">
        <v>4</v>
      </c>
      <c r="D19" s="26">
        <v>24847.9</v>
      </c>
    </row>
    <row r="20" spans="1:4" x14ac:dyDescent="0.25">
      <c r="A20" s="15" t="s">
        <v>14</v>
      </c>
      <c r="B20" s="27">
        <f>B21+B22</f>
        <v>106257.82</v>
      </c>
      <c r="C20" s="67" t="s">
        <v>156</v>
      </c>
      <c r="D20" s="19"/>
    </row>
    <row r="21" spans="1:4" s="17" customFormat="1" x14ac:dyDescent="0.25">
      <c r="A21" s="25" t="s">
        <v>55</v>
      </c>
      <c r="B21" s="28">
        <v>53393.760000000002</v>
      </c>
      <c r="C21" s="26" t="s">
        <v>15</v>
      </c>
      <c r="D21" s="26">
        <v>1008</v>
      </c>
    </row>
    <row r="22" spans="1:4" s="17" customFormat="1" x14ac:dyDescent="0.25">
      <c r="A22" s="25" t="s">
        <v>56</v>
      </c>
      <c r="B22" s="28">
        <v>52864.06</v>
      </c>
      <c r="C22" s="26" t="s">
        <v>15</v>
      </c>
      <c r="D22" s="26">
        <v>998</v>
      </c>
    </row>
    <row r="23" spans="1:4" ht="28.5" x14ac:dyDescent="0.25">
      <c r="A23" s="15" t="s">
        <v>16</v>
      </c>
      <c r="B23" s="27">
        <f>SUM(B24:B29)</f>
        <v>30083.919999999998</v>
      </c>
      <c r="C23" s="67" t="s">
        <v>156</v>
      </c>
      <c r="D23" s="16"/>
    </row>
    <row r="24" spans="1:4" s="17" customFormat="1" x14ac:dyDescent="0.25">
      <c r="A24" s="25" t="s">
        <v>59</v>
      </c>
      <c r="B24" s="28">
        <v>2438.86</v>
      </c>
      <c r="C24" s="26" t="s">
        <v>4</v>
      </c>
      <c r="D24" s="26">
        <v>27098.400000000001</v>
      </c>
    </row>
    <row r="25" spans="1:4" s="17" customFormat="1" x14ac:dyDescent="0.25">
      <c r="A25" s="25" t="s">
        <v>60</v>
      </c>
      <c r="B25" s="28">
        <v>2439.61</v>
      </c>
      <c r="C25" s="26" t="s">
        <v>4</v>
      </c>
      <c r="D25" s="26">
        <v>27106.799999999999</v>
      </c>
    </row>
    <row r="26" spans="1:4" s="17" customFormat="1" x14ac:dyDescent="0.25">
      <c r="A26" s="25" t="s">
        <v>115</v>
      </c>
      <c r="B26" s="28">
        <v>2167.87</v>
      </c>
      <c r="C26" s="26" t="s">
        <v>4</v>
      </c>
      <c r="D26" s="26">
        <v>27098.400000000001</v>
      </c>
    </row>
    <row r="27" spans="1:4" s="17" customFormat="1" x14ac:dyDescent="0.25">
      <c r="A27" s="25" t="s">
        <v>116</v>
      </c>
      <c r="B27" s="28">
        <v>2439.61</v>
      </c>
      <c r="C27" s="26" t="s">
        <v>4</v>
      </c>
      <c r="D27" s="26">
        <v>27106.799999999999</v>
      </c>
    </row>
    <row r="28" spans="1:4" s="17" customFormat="1" x14ac:dyDescent="0.25">
      <c r="A28" s="25" t="s">
        <v>153</v>
      </c>
      <c r="B28" s="28">
        <v>10297.39</v>
      </c>
      <c r="C28" s="26" t="s">
        <v>4</v>
      </c>
      <c r="D28" s="26">
        <v>27098.400000000001</v>
      </c>
    </row>
    <row r="29" spans="1:4" s="17" customFormat="1" x14ac:dyDescent="0.25">
      <c r="A29" s="25" t="s">
        <v>154</v>
      </c>
      <c r="B29" s="28">
        <v>10300.58</v>
      </c>
      <c r="C29" s="26" t="s">
        <v>4</v>
      </c>
      <c r="D29" s="26">
        <v>27106.799999999999</v>
      </c>
    </row>
    <row r="30" spans="1:4" ht="42.75" x14ac:dyDescent="0.25">
      <c r="A30" s="15" t="s">
        <v>17</v>
      </c>
      <c r="B30" s="29">
        <f>SUM(B31:B43)</f>
        <v>404338.44999999995</v>
      </c>
      <c r="C30" s="67" t="s">
        <v>156</v>
      </c>
      <c r="D30" s="20"/>
    </row>
    <row r="31" spans="1:4" s="17" customFormat="1" x14ac:dyDescent="0.25">
      <c r="A31" s="25" t="s">
        <v>64</v>
      </c>
      <c r="B31" s="28">
        <v>158.80000000000001</v>
      </c>
      <c r="C31" s="26" t="s">
        <v>63</v>
      </c>
      <c r="D31" s="26">
        <v>2</v>
      </c>
    </row>
    <row r="32" spans="1:4" s="17" customFormat="1" x14ac:dyDescent="0.25">
      <c r="A32" s="25" t="s">
        <v>69</v>
      </c>
      <c r="B32" s="28">
        <v>2088.84</v>
      </c>
      <c r="C32" s="26" t="s">
        <v>63</v>
      </c>
      <c r="D32" s="26">
        <v>2</v>
      </c>
    </row>
    <row r="33" spans="1:5" s="17" customFormat="1" x14ac:dyDescent="0.25">
      <c r="A33" s="25" t="s">
        <v>76</v>
      </c>
      <c r="B33" s="28">
        <v>102951</v>
      </c>
      <c r="C33" s="26" t="s">
        <v>77</v>
      </c>
      <c r="D33" s="26">
        <v>1</v>
      </c>
    </row>
    <row r="34" spans="1:5" s="17" customFormat="1" x14ac:dyDescent="0.25">
      <c r="A34" s="25" t="s">
        <v>78</v>
      </c>
      <c r="B34" s="28">
        <v>9745.5</v>
      </c>
      <c r="C34" s="26" t="s">
        <v>79</v>
      </c>
      <c r="D34" s="26">
        <v>1</v>
      </c>
    </row>
    <row r="35" spans="1:5" s="17" customFormat="1" x14ac:dyDescent="0.25">
      <c r="A35" s="25" t="s">
        <v>80</v>
      </c>
      <c r="B35" s="28">
        <v>1333.52</v>
      </c>
      <c r="C35" s="26" t="s">
        <v>63</v>
      </c>
      <c r="D35" s="26">
        <v>4</v>
      </c>
    </row>
    <row r="36" spans="1:5" s="17" customFormat="1" x14ac:dyDescent="0.25">
      <c r="A36" s="25" t="s">
        <v>84</v>
      </c>
      <c r="B36" s="28">
        <v>15773.79</v>
      </c>
      <c r="C36" s="26" t="s">
        <v>5</v>
      </c>
      <c r="D36" s="26">
        <v>197</v>
      </c>
    </row>
    <row r="37" spans="1:5" s="17" customFormat="1" x14ac:dyDescent="0.25">
      <c r="A37" s="25" t="s">
        <v>87</v>
      </c>
      <c r="B37" s="28">
        <v>147784</v>
      </c>
      <c r="C37" s="26" t="s">
        <v>5</v>
      </c>
      <c r="D37" s="26">
        <v>91</v>
      </c>
    </row>
    <row r="38" spans="1:5" s="17" customFormat="1" x14ac:dyDescent="0.25">
      <c r="A38" s="25" t="s">
        <v>87</v>
      </c>
      <c r="B38" s="28">
        <v>19488</v>
      </c>
      <c r="C38" s="26" t="s">
        <v>5</v>
      </c>
      <c r="D38" s="26">
        <v>12</v>
      </c>
    </row>
    <row r="39" spans="1:5" s="17" customFormat="1" x14ac:dyDescent="0.25">
      <c r="A39" s="25" t="s">
        <v>94</v>
      </c>
      <c r="B39" s="28">
        <v>260.55</v>
      </c>
      <c r="C39" s="26" t="s">
        <v>4</v>
      </c>
      <c r="D39" s="26">
        <v>0.35</v>
      </c>
    </row>
    <row r="40" spans="1:5" s="17" customFormat="1" x14ac:dyDescent="0.25">
      <c r="A40" s="25" t="s">
        <v>102</v>
      </c>
      <c r="B40" s="28">
        <v>90846</v>
      </c>
      <c r="C40" s="26" t="s">
        <v>4</v>
      </c>
      <c r="D40" s="26">
        <v>420</v>
      </c>
    </row>
    <row r="41" spans="1:5" s="17" customFormat="1" x14ac:dyDescent="0.25">
      <c r="A41" s="25" t="s">
        <v>110</v>
      </c>
      <c r="B41" s="28">
        <v>1032.8499999999999</v>
      </c>
      <c r="C41" s="26" t="s">
        <v>63</v>
      </c>
      <c r="D41" s="26">
        <v>1</v>
      </c>
    </row>
    <row r="42" spans="1:5" s="17" customFormat="1" x14ac:dyDescent="0.25">
      <c r="A42" s="25" t="s">
        <v>114</v>
      </c>
      <c r="B42" s="28">
        <v>258.60000000000002</v>
      </c>
      <c r="C42" s="26" t="s">
        <v>5</v>
      </c>
      <c r="D42" s="26">
        <v>6</v>
      </c>
    </row>
    <row r="43" spans="1:5" s="17" customFormat="1" x14ac:dyDescent="0.25">
      <c r="A43" s="25" t="s">
        <v>121</v>
      </c>
      <c r="B43" s="28">
        <v>12617</v>
      </c>
      <c r="C43" s="26" t="s">
        <v>122</v>
      </c>
      <c r="D43" s="26">
        <v>1</v>
      </c>
    </row>
    <row r="44" spans="1:5" ht="42.75" x14ac:dyDescent="0.25">
      <c r="A44" s="15" t="s">
        <v>18</v>
      </c>
      <c r="B44" s="27">
        <f>SUM(B45:B75)</f>
        <v>763556.64</v>
      </c>
      <c r="C44" s="67" t="s">
        <v>156</v>
      </c>
      <c r="D44" s="16"/>
      <c r="E44" s="4" t="s">
        <v>3</v>
      </c>
    </row>
    <row r="45" spans="1:5" s="17" customFormat="1" x14ac:dyDescent="0.25">
      <c r="A45" s="25" t="s">
        <v>57</v>
      </c>
      <c r="B45" s="28">
        <v>2422.65</v>
      </c>
      <c r="C45" s="26" t="s">
        <v>58</v>
      </c>
      <c r="D45" s="26">
        <v>5</v>
      </c>
    </row>
    <row r="46" spans="1:5" s="17" customFormat="1" x14ac:dyDescent="0.25">
      <c r="A46" s="25" t="s">
        <v>19</v>
      </c>
      <c r="B46" s="28">
        <v>4856.16</v>
      </c>
      <c r="C46" s="26" t="s">
        <v>20</v>
      </c>
      <c r="D46" s="26">
        <v>6</v>
      </c>
    </row>
    <row r="47" spans="1:5" s="17" customFormat="1" x14ac:dyDescent="0.25">
      <c r="A47" s="25" t="s">
        <v>62</v>
      </c>
      <c r="B47" s="28">
        <v>362.51</v>
      </c>
      <c r="C47" s="26" t="s">
        <v>63</v>
      </c>
      <c r="D47" s="26">
        <v>1</v>
      </c>
    </row>
    <row r="48" spans="1:5" s="17" customFormat="1" x14ac:dyDescent="0.25">
      <c r="A48" s="25" t="s">
        <v>65</v>
      </c>
      <c r="B48" s="28">
        <v>373.82</v>
      </c>
      <c r="C48" s="26" t="s">
        <v>63</v>
      </c>
      <c r="D48" s="26">
        <v>2</v>
      </c>
    </row>
    <row r="49" spans="1:4" s="17" customFormat="1" x14ac:dyDescent="0.25">
      <c r="A49" s="25" t="s">
        <v>66</v>
      </c>
      <c r="B49" s="28">
        <v>1559.74</v>
      </c>
      <c r="C49" s="26" t="s">
        <v>63</v>
      </c>
      <c r="D49" s="26">
        <v>7</v>
      </c>
    </row>
    <row r="50" spans="1:4" s="17" customFormat="1" x14ac:dyDescent="0.25">
      <c r="A50" s="25" t="s">
        <v>67</v>
      </c>
      <c r="B50" s="28">
        <v>230.61</v>
      </c>
      <c r="C50" s="26" t="s">
        <v>63</v>
      </c>
      <c r="D50" s="26">
        <v>1</v>
      </c>
    </row>
    <row r="51" spans="1:4" s="17" customFormat="1" x14ac:dyDescent="0.25">
      <c r="A51" s="25" t="s">
        <v>68</v>
      </c>
      <c r="B51" s="28">
        <v>12447.05</v>
      </c>
      <c r="C51" s="26" t="s">
        <v>5</v>
      </c>
      <c r="D51" s="26">
        <v>53</v>
      </c>
    </row>
    <row r="52" spans="1:4" s="17" customFormat="1" x14ac:dyDescent="0.25">
      <c r="A52" s="25" t="s">
        <v>73</v>
      </c>
      <c r="B52" s="28">
        <v>232.36</v>
      </c>
      <c r="C52" s="26" t="s">
        <v>63</v>
      </c>
      <c r="D52" s="26">
        <v>1</v>
      </c>
    </row>
    <row r="53" spans="1:4" s="17" customFormat="1" x14ac:dyDescent="0.25">
      <c r="A53" s="25" t="s">
        <v>74</v>
      </c>
      <c r="B53" s="28">
        <v>232.36</v>
      </c>
      <c r="C53" s="26" t="s">
        <v>63</v>
      </c>
      <c r="D53" s="26">
        <v>1</v>
      </c>
    </row>
    <row r="54" spans="1:4" s="17" customFormat="1" x14ac:dyDescent="0.25">
      <c r="A54" s="25" t="s">
        <v>82</v>
      </c>
      <c r="B54" s="28">
        <v>3228.78</v>
      </c>
      <c r="C54" s="26" t="s">
        <v>79</v>
      </c>
      <c r="D54" s="26">
        <v>2</v>
      </c>
    </row>
    <row r="55" spans="1:4" s="17" customFormat="1" x14ac:dyDescent="0.25">
      <c r="A55" s="25" t="s">
        <v>21</v>
      </c>
      <c r="B55" s="28">
        <v>41543.599999999999</v>
      </c>
      <c r="C55" s="26" t="s">
        <v>5</v>
      </c>
      <c r="D55" s="26">
        <v>148</v>
      </c>
    </row>
    <row r="56" spans="1:4" s="17" customFormat="1" x14ac:dyDescent="0.25">
      <c r="A56" s="25" t="s">
        <v>21</v>
      </c>
      <c r="B56" s="28">
        <v>7804.16</v>
      </c>
      <c r="C56" s="26" t="s">
        <v>5</v>
      </c>
      <c r="D56" s="26">
        <v>56</v>
      </c>
    </row>
    <row r="57" spans="1:4" s="17" customFormat="1" x14ac:dyDescent="0.25">
      <c r="A57" s="25" t="s">
        <v>85</v>
      </c>
      <c r="B57" s="28">
        <v>929.44</v>
      </c>
      <c r="C57" s="26" t="s">
        <v>63</v>
      </c>
      <c r="D57" s="26">
        <v>4</v>
      </c>
    </row>
    <row r="58" spans="1:4" s="17" customFormat="1" x14ac:dyDescent="0.25">
      <c r="A58" s="25" t="s">
        <v>86</v>
      </c>
      <c r="B58" s="28">
        <v>383.63</v>
      </c>
      <c r="C58" s="26" t="s">
        <v>63</v>
      </c>
      <c r="D58" s="26">
        <v>1</v>
      </c>
    </row>
    <row r="59" spans="1:4" s="17" customFormat="1" x14ac:dyDescent="0.25">
      <c r="A59" s="25" t="s">
        <v>88</v>
      </c>
      <c r="B59" s="28">
        <v>2090.09</v>
      </c>
      <c r="C59" s="26" t="s">
        <v>63</v>
      </c>
      <c r="D59" s="26">
        <v>1</v>
      </c>
    </row>
    <row r="60" spans="1:4" s="17" customFormat="1" x14ac:dyDescent="0.25">
      <c r="A60" s="25" t="s">
        <v>89</v>
      </c>
      <c r="B60" s="28">
        <v>77468.73</v>
      </c>
      <c r="C60" s="26" t="s">
        <v>63</v>
      </c>
      <c r="D60" s="26">
        <v>127</v>
      </c>
    </row>
    <row r="61" spans="1:4" s="17" customFormat="1" x14ac:dyDescent="0.25">
      <c r="A61" s="25" t="s">
        <v>90</v>
      </c>
      <c r="B61" s="28">
        <v>2863.23</v>
      </c>
      <c r="C61" s="26" t="s">
        <v>63</v>
      </c>
      <c r="D61" s="26">
        <v>3</v>
      </c>
    </row>
    <row r="62" spans="1:4" s="17" customFormat="1" x14ac:dyDescent="0.25">
      <c r="A62" s="25" t="s">
        <v>91</v>
      </c>
      <c r="B62" s="28">
        <v>7214.6</v>
      </c>
      <c r="C62" s="26" t="s">
        <v>63</v>
      </c>
      <c r="D62" s="26">
        <v>2</v>
      </c>
    </row>
    <row r="63" spans="1:4" s="17" customFormat="1" x14ac:dyDescent="0.25">
      <c r="A63" s="25" t="s">
        <v>92</v>
      </c>
      <c r="B63" s="28">
        <v>23376</v>
      </c>
      <c r="C63" s="26" t="s">
        <v>63</v>
      </c>
      <c r="D63" s="26">
        <v>5</v>
      </c>
    </row>
    <row r="64" spans="1:4" s="17" customFormat="1" x14ac:dyDescent="0.25">
      <c r="A64" s="25" t="s">
        <v>93</v>
      </c>
      <c r="B64" s="28">
        <v>255231.82</v>
      </c>
      <c r="C64" s="26" t="s">
        <v>63</v>
      </c>
      <c r="D64" s="26">
        <v>182</v>
      </c>
    </row>
    <row r="65" spans="1:4" s="17" customFormat="1" x14ac:dyDescent="0.25">
      <c r="A65" s="25" t="s">
        <v>95</v>
      </c>
      <c r="B65" s="28">
        <v>11430.4</v>
      </c>
      <c r="C65" s="26" t="s">
        <v>5</v>
      </c>
      <c r="D65" s="26">
        <v>7.6</v>
      </c>
    </row>
    <row r="66" spans="1:4" s="17" customFormat="1" x14ac:dyDescent="0.25">
      <c r="A66" s="25" t="s">
        <v>96</v>
      </c>
      <c r="B66" s="28">
        <v>21687.5</v>
      </c>
      <c r="C66" s="26" t="s">
        <v>5</v>
      </c>
      <c r="D66" s="26">
        <v>12.5</v>
      </c>
    </row>
    <row r="67" spans="1:4" s="17" customFormat="1" x14ac:dyDescent="0.25">
      <c r="A67" s="25" t="s">
        <v>97</v>
      </c>
      <c r="B67" s="28">
        <v>77626</v>
      </c>
      <c r="C67" s="26" t="s">
        <v>5</v>
      </c>
      <c r="D67" s="26">
        <v>37</v>
      </c>
    </row>
    <row r="68" spans="1:4" s="17" customFormat="1" x14ac:dyDescent="0.25">
      <c r="A68" s="25" t="s">
        <v>98</v>
      </c>
      <c r="B68" s="28">
        <v>7452.64</v>
      </c>
      <c r="C68" s="26" t="s">
        <v>63</v>
      </c>
      <c r="D68" s="26">
        <v>8</v>
      </c>
    </row>
    <row r="69" spans="1:4" s="17" customFormat="1" x14ac:dyDescent="0.25">
      <c r="A69" s="25" t="s">
        <v>99</v>
      </c>
      <c r="B69" s="28">
        <v>1435.5</v>
      </c>
      <c r="C69" s="26" t="s">
        <v>5</v>
      </c>
      <c r="D69" s="26">
        <v>1.5</v>
      </c>
    </row>
    <row r="70" spans="1:4" s="17" customFormat="1" x14ac:dyDescent="0.25">
      <c r="A70" s="25" t="s">
        <v>33</v>
      </c>
      <c r="B70" s="28">
        <v>718.4</v>
      </c>
      <c r="C70" s="26" t="s">
        <v>63</v>
      </c>
      <c r="D70" s="26">
        <v>4</v>
      </c>
    </row>
    <row r="71" spans="1:4" s="17" customFormat="1" x14ac:dyDescent="0.25">
      <c r="A71" s="25" t="s">
        <v>111</v>
      </c>
      <c r="B71" s="28">
        <v>3626.16</v>
      </c>
      <c r="C71" s="26" t="s">
        <v>112</v>
      </c>
      <c r="D71" s="26">
        <v>8</v>
      </c>
    </row>
    <row r="72" spans="1:4" s="17" customFormat="1" x14ac:dyDescent="0.25">
      <c r="A72" s="25" t="s">
        <v>31</v>
      </c>
      <c r="B72" s="28">
        <v>1350.7</v>
      </c>
      <c r="C72" s="26" t="s">
        <v>32</v>
      </c>
      <c r="D72" s="26">
        <v>5</v>
      </c>
    </row>
    <row r="73" spans="1:4" s="17" customFormat="1" x14ac:dyDescent="0.25">
      <c r="A73" s="25" t="s">
        <v>119</v>
      </c>
      <c r="B73" s="28">
        <v>176429</v>
      </c>
      <c r="C73" s="26" t="s">
        <v>120</v>
      </c>
      <c r="D73" s="26">
        <v>1</v>
      </c>
    </row>
    <row r="74" spans="1:4" s="17" customFormat="1" x14ac:dyDescent="0.25">
      <c r="A74" s="25" t="s">
        <v>123</v>
      </c>
      <c r="B74" s="28">
        <v>1605</v>
      </c>
      <c r="C74" s="26" t="s">
        <v>5</v>
      </c>
      <c r="D74" s="26">
        <v>1</v>
      </c>
    </row>
    <row r="75" spans="1:4" s="17" customFormat="1" x14ac:dyDescent="0.25">
      <c r="A75" s="25" t="s">
        <v>124</v>
      </c>
      <c r="B75" s="28">
        <v>15344</v>
      </c>
      <c r="C75" s="26" t="s">
        <v>5</v>
      </c>
      <c r="D75" s="26">
        <v>14</v>
      </c>
    </row>
    <row r="76" spans="1:4" ht="28.5" x14ac:dyDescent="0.25">
      <c r="A76" s="15" t="s">
        <v>22</v>
      </c>
      <c r="B76" s="27">
        <v>0</v>
      </c>
      <c r="C76" s="67" t="s">
        <v>156</v>
      </c>
      <c r="D76" s="16"/>
    </row>
    <row r="77" spans="1:4" ht="28.5" x14ac:dyDescent="0.25">
      <c r="A77" s="15" t="s">
        <v>23</v>
      </c>
      <c r="B77" s="27">
        <v>0</v>
      </c>
      <c r="C77" s="67" t="s">
        <v>156</v>
      </c>
      <c r="D77" s="16"/>
    </row>
    <row r="78" spans="1:4" x14ac:dyDescent="0.25">
      <c r="A78" s="15" t="s">
        <v>24</v>
      </c>
      <c r="B78" s="27">
        <v>0</v>
      </c>
      <c r="C78" s="67" t="s">
        <v>156</v>
      </c>
      <c r="D78" s="16"/>
    </row>
    <row r="79" spans="1:4" ht="28.5" x14ac:dyDescent="0.25">
      <c r="A79" s="15" t="s">
        <v>25</v>
      </c>
      <c r="B79" s="27">
        <f>SUM(B80:B80)</f>
        <v>1949.46</v>
      </c>
      <c r="C79" s="67" t="s">
        <v>156</v>
      </c>
      <c r="D79" s="16"/>
    </row>
    <row r="80" spans="1:4" s="17" customFormat="1" x14ac:dyDescent="0.25">
      <c r="A80" s="25" t="s">
        <v>113</v>
      </c>
      <c r="B80" s="28">
        <v>1949.46</v>
      </c>
      <c r="C80" s="26" t="s">
        <v>63</v>
      </c>
      <c r="D80" s="26">
        <v>6</v>
      </c>
    </row>
    <row r="81" spans="1:4" ht="28.5" x14ac:dyDescent="0.25">
      <c r="A81" s="15" t="s">
        <v>26</v>
      </c>
      <c r="B81" s="27">
        <v>0</v>
      </c>
      <c r="C81" s="67" t="s">
        <v>156</v>
      </c>
      <c r="D81" s="16"/>
    </row>
    <row r="82" spans="1:4" ht="28.5" x14ac:dyDescent="0.25">
      <c r="A82" s="15" t="s">
        <v>27</v>
      </c>
      <c r="B82" s="27">
        <f>B83+B84</f>
        <v>46074.84</v>
      </c>
      <c r="C82" s="67" t="s">
        <v>156</v>
      </c>
      <c r="D82" s="16"/>
    </row>
    <row r="83" spans="1:4" s="17" customFormat="1" x14ac:dyDescent="0.25">
      <c r="A83" s="25" t="s">
        <v>100</v>
      </c>
      <c r="B83" s="28">
        <v>21678.720000000001</v>
      </c>
      <c r="C83" s="26" t="s">
        <v>4</v>
      </c>
      <c r="D83" s="26">
        <v>27098.400000000001</v>
      </c>
    </row>
    <row r="84" spans="1:4" s="17" customFormat="1" x14ac:dyDescent="0.25">
      <c r="A84" s="25" t="s">
        <v>101</v>
      </c>
      <c r="B84" s="28">
        <v>24396.12</v>
      </c>
      <c r="C84" s="26" t="s">
        <v>4</v>
      </c>
      <c r="D84" s="26">
        <v>27106.799999999999</v>
      </c>
    </row>
    <row r="85" spans="1:4" ht="28.5" x14ac:dyDescent="0.25">
      <c r="A85" s="15" t="s">
        <v>28</v>
      </c>
      <c r="B85" s="27">
        <f>SUM(B86:B86)</f>
        <v>1664</v>
      </c>
      <c r="C85" s="67" t="s">
        <v>156</v>
      </c>
      <c r="D85" s="16"/>
    </row>
    <row r="86" spans="1:4" s="17" customFormat="1" x14ac:dyDescent="0.25">
      <c r="A86" s="25" t="s">
        <v>61</v>
      </c>
      <c r="B86" s="28">
        <v>1664</v>
      </c>
      <c r="C86" s="26" t="s">
        <v>4</v>
      </c>
      <c r="D86" s="26">
        <v>800</v>
      </c>
    </row>
    <row r="87" spans="1:4" ht="57" x14ac:dyDescent="0.25">
      <c r="A87" s="15" t="s">
        <v>29</v>
      </c>
      <c r="B87" s="27">
        <f>SUM(B88:B95)</f>
        <v>181100.86</v>
      </c>
      <c r="C87" s="67" t="s">
        <v>156</v>
      </c>
      <c r="D87" s="16"/>
    </row>
    <row r="88" spans="1:4" s="17" customFormat="1" x14ac:dyDescent="0.25">
      <c r="A88" s="25" t="s">
        <v>70</v>
      </c>
      <c r="B88" s="28">
        <v>7422.37</v>
      </c>
      <c r="C88" s="26" t="s">
        <v>63</v>
      </c>
      <c r="D88" s="26">
        <v>17</v>
      </c>
    </row>
    <row r="89" spans="1:4" s="17" customFormat="1" x14ac:dyDescent="0.25">
      <c r="A89" s="25" t="s">
        <v>71</v>
      </c>
      <c r="B89" s="28">
        <v>10985.6</v>
      </c>
      <c r="C89" s="26" t="s">
        <v>72</v>
      </c>
      <c r="D89" s="26">
        <v>8</v>
      </c>
    </row>
    <row r="90" spans="1:4" s="17" customFormat="1" x14ac:dyDescent="0.25">
      <c r="A90" s="25" t="s">
        <v>75</v>
      </c>
      <c r="B90" s="28">
        <v>5156.03</v>
      </c>
      <c r="C90" s="26" t="s">
        <v>63</v>
      </c>
      <c r="D90" s="26">
        <v>11</v>
      </c>
    </row>
    <row r="91" spans="1:4" s="17" customFormat="1" x14ac:dyDescent="0.25">
      <c r="A91" s="25" t="s">
        <v>81</v>
      </c>
      <c r="B91" s="28">
        <v>212.81</v>
      </c>
      <c r="C91" s="26" t="s">
        <v>4</v>
      </c>
      <c r="D91" s="26">
        <v>12518.28</v>
      </c>
    </row>
    <row r="92" spans="1:4" s="17" customFormat="1" x14ac:dyDescent="0.25">
      <c r="A92" s="25" t="s">
        <v>83</v>
      </c>
      <c r="B92" s="28">
        <v>1751.05</v>
      </c>
      <c r="C92" s="26" t="s">
        <v>63</v>
      </c>
      <c r="D92" s="26">
        <v>35</v>
      </c>
    </row>
    <row r="93" spans="1:4" s="17" customFormat="1" x14ac:dyDescent="0.25">
      <c r="A93" s="25" t="s">
        <v>105</v>
      </c>
      <c r="B93" s="28">
        <v>65287.839999999997</v>
      </c>
      <c r="C93" s="26" t="s">
        <v>4</v>
      </c>
      <c r="D93" s="26">
        <v>26648.1</v>
      </c>
    </row>
    <row r="94" spans="1:4" s="17" customFormat="1" x14ac:dyDescent="0.25">
      <c r="A94" s="25" t="s">
        <v>106</v>
      </c>
      <c r="B94" s="28">
        <v>66411.66</v>
      </c>
      <c r="C94" s="26" t="s">
        <v>4</v>
      </c>
      <c r="D94" s="26">
        <v>27106.799999999999</v>
      </c>
    </row>
    <row r="95" spans="1:4" s="17" customFormat="1" x14ac:dyDescent="0.25">
      <c r="A95" s="25" t="s">
        <v>109</v>
      </c>
      <c r="B95" s="28">
        <v>23873.5</v>
      </c>
      <c r="C95" s="26" t="s">
        <v>5</v>
      </c>
      <c r="D95" s="26">
        <v>50</v>
      </c>
    </row>
    <row r="96" spans="1:4" x14ac:dyDescent="0.25">
      <c r="A96" s="15" t="s">
        <v>30</v>
      </c>
      <c r="B96" s="27">
        <f>B97+B98</f>
        <v>22589.58</v>
      </c>
      <c r="C96" s="67" t="s">
        <v>156</v>
      </c>
      <c r="D96" s="16"/>
    </row>
    <row r="97" spans="1:8" ht="30" x14ac:dyDescent="0.25">
      <c r="A97" s="21" t="s">
        <v>7</v>
      </c>
      <c r="B97" s="30">
        <f>D97*5*12</f>
        <v>4800</v>
      </c>
      <c r="C97" s="22" t="s">
        <v>6</v>
      </c>
      <c r="D97" s="18">
        <v>80</v>
      </c>
    </row>
    <row r="98" spans="1:8" x14ac:dyDescent="0.25">
      <c r="A98" s="21" t="s">
        <v>36</v>
      </c>
      <c r="B98" s="30">
        <v>17789.580000000002</v>
      </c>
      <c r="C98" s="13" t="s">
        <v>156</v>
      </c>
      <c r="D98" s="18"/>
    </row>
    <row r="99" spans="1:8" x14ac:dyDescent="0.25">
      <c r="A99" s="23" t="s">
        <v>50</v>
      </c>
      <c r="B99" s="27">
        <f>B14+B17+B20+B23+B30+B44+B76+B77+B78+B79+B81+B82+B85+B87</f>
        <v>1823691.1</v>
      </c>
      <c r="C99" s="67" t="s">
        <v>156</v>
      </c>
      <c r="D99" s="16"/>
      <c r="H99" s="1" t="b">
        <f>B99='Работы 2019'!C72</f>
        <v>1</v>
      </c>
    </row>
    <row r="100" spans="1:8" x14ac:dyDescent="0.25">
      <c r="A100" s="23" t="s">
        <v>51</v>
      </c>
      <c r="B100" s="27">
        <f>B99*1.2+B96</f>
        <v>2211018.9</v>
      </c>
      <c r="C100" s="67" t="s">
        <v>156</v>
      </c>
      <c r="D100" s="16"/>
    </row>
    <row r="101" spans="1:8" x14ac:dyDescent="0.25">
      <c r="A101" s="23" t="s">
        <v>52</v>
      </c>
      <c r="B101" s="27">
        <f>B4+B6+B9-B100</f>
        <v>-1660718.8163999999</v>
      </c>
      <c r="C101" s="67" t="s">
        <v>156</v>
      </c>
      <c r="D101" s="16"/>
    </row>
    <row r="102" spans="1:8" ht="28.5" x14ac:dyDescent="0.25">
      <c r="A102" s="15" t="s">
        <v>53</v>
      </c>
      <c r="B102" s="27">
        <f>B101+B8</f>
        <v>-1652288.0563999999</v>
      </c>
      <c r="C102" s="67" t="s">
        <v>156</v>
      </c>
      <c r="D102" s="16"/>
    </row>
  </sheetData>
  <sheetProtection sheet="1" objects="1" scenarios="1"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2"/>
  <sheetViews>
    <sheetView workbookViewId="0">
      <pane ySplit="3" topLeftCell="A49" activePane="bottomLeft" state="frozen"/>
      <selection pane="bottomLeft" activeCell="H72" sqref="H72"/>
    </sheetView>
  </sheetViews>
  <sheetFormatPr defaultRowHeight="15" x14ac:dyDescent="0.25"/>
  <cols>
    <col min="1" max="1" width="11.7109375" style="46" customWidth="1"/>
    <col min="2" max="2" width="71.140625" customWidth="1"/>
    <col min="3" max="3" width="13.85546875" style="44" customWidth="1"/>
    <col min="4" max="4" width="13.85546875" style="46" customWidth="1"/>
    <col min="5" max="5" width="13.85546875" customWidth="1"/>
  </cols>
  <sheetData>
    <row r="1" spans="1:5" x14ac:dyDescent="0.25">
      <c r="B1" s="34" t="s">
        <v>54</v>
      </c>
      <c r="E1" s="34"/>
    </row>
    <row r="2" spans="1:5" x14ac:dyDescent="0.25">
      <c r="B2" s="34" t="s">
        <v>42</v>
      </c>
      <c r="E2" s="34"/>
    </row>
    <row r="3" spans="1:5" x14ac:dyDescent="0.25">
      <c r="A3" s="47" t="s">
        <v>152</v>
      </c>
      <c r="B3" s="47" t="s">
        <v>41</v>
      </c>
      <c r="C3" s="48" t="s">
        <v>40</v>
      </c>
      <c r="D3" s="47" t="s">
        <v>39</v>
      </c>
      <c r="E3" s="47" t="s">
        <v>38</v>
      </c>
    </row>
    <row r="4" spans="1:5" x14ac:dyDescent="0.25">
      <c r="A4" s="26">
        <v>3</v>
      </c>
      <c r="B4" s="25" t="s">
        <v>55</v>
      </c>
      <c r="C4" s="45">
        <v>53393.760000000002</v>
      </c>
      <c r="D4" s="26" t="s">
        <v>15</v>
      </c>
      <c r="E4" s="25">
        <v>1008</v>
      </c>
    </row>
    <row r="5" spans="1:5" x14ac:dyDescent="0.25">
      <c r="A5" s="26">
        <v>3</v>
      </c>
      <c r="B5" s="25" t="s">
        <v>56</v>
      </c>
      <c r="C5" s="45">
        <v>52864.06</v>
      </c>
      <c r="D5" s="26" t="s">
        <v>15</v>
      </c>
      <c r="E5" s="25">
        <v>998</v>
      </c>
    </row>
    <row r="6" spans="1:5" x14ac:dyDescent="0.25">
      <c r="A6" s="26">
        <v>6</v>
      </c>
      <c r="B6" s="25" t="s">
        <v>57</v>
      </c>
      <c r="C6" s="45">
        <v>2422.65</v>
      </c>
      <c r="D6" s="26" t="s">
        <v>58</v>
      </c>
      <c r="E6" s="25">
        <v>5</v>
      </c>
    </row>
    <row r="7" spans="1:5" x14ac:dyDescent="0.25">
      <c r="A7" s="26">
        <v>4</v>
      </c>
      <c r="B7" s="25" t="s">
        <v>59</v>
      </c>
      <c r="C7" s="45">
        <v>2438.86</v>
      </c>
      <c r="D7" s="26" t="s">
        <v>4</v>
      </c>
      <c r="E7" s="25">
        <v>27098.400000000001</v>
      </c>
    </row>
    <row r="8" spans="1:5" x14ac:dyDescent="0.25">
      <c r="A8" s="26">
        <v>4</v>
      </c>
      <c r="B8" s="25" t="s">
        <v>60</v>
      </c>
      <c r="C8" s="45">
        <v>2439.61</v>
      </c>
      <c r="D8" s="26" t="s">
        <v>4</v>
      </c>
      <c r="E8" s="25">
        <v>27106.799999999999</v>
      </c>
    </row>
    <row r="9" spans="1:5" x14ac:dyDescent="0.25">
      <c r="A9" s="26">
        <v>13</v>
      </c>
      <c r="B9" s="25" t="s">
        <v>61</v>
      </c>
      <c r="C9" s="45">
        <v>1664</v>
      </c>
      <c r="D9" s="26" t="s">
        <v>4</v>
      </c>
      <c r="E9" s="25">
        <v>800</v>
      </c>
    </row>
    <row r="10" spans="1:5" x14ac:dyDescent="0.25">
      <c r="A10" s="26">
        <v>6</v>
      </c>
      <c r="B10" s="25" t="s">
        <v>19</v>
      </c>
      <c r="C10" s="45">
        <v>4856.16</v>
      </c>
      <c r="D10" s="26" t="s">
        <v>20</v>
      </c>
      <c r="E10" s="25">
        <v>6</v>
      </c>
    </row>
    <row r="11" spans="1:5" x14ac:dyDescent="0.25">
      <c r="A11" s="26">
        <v>6</v>
      </c>
      <c r="B11" s="25" t="s">
        <v>62</v>
      </c>
      <c r="C11" s="45">
        <v>362.51</v>
      </c>
      <c r="D11" s="26" t="s">
        <v>63</v>
      </c>
      <c r="E11" s="25">
        <v>1</v>
      </c>
    </row>
    <row r="12" spans="1:5" x14ac:dyDescent="0.25">
      <c r="A12" s="26">
        <v>5</v>
      </c>
      <c r="B12" s="25" t="s">
        <v>64</v>
      </c>
      <c r="C12" s="45">
        <v>158.80000000000001</v>
      </c>
      <c r="D12" s="26" t="s">
        <v>63</v>
      </c>
      <c r="E12" s="25">
        <v>2</v>
      </c>
    </row>
    <row r="13" spans="1:5" x14ac:dyDescent="0.25">
      <c r="A13" s="26">
        <v>6</v>
      </c>
      <c r="B13" s="25" t="s">
        <v>65</v>
      </c>
      <c r="C13" s="45">
        <v>373.82</v>
      </c>
      <c r="D13" s="26" t="s">
        <v>63</v>
      </c>
      <c r="E13" s="25">
        <v>2</v>
      </c>
    </row>
    <row r="14" spans="1:5" x14ac:dyDescent="0.25">
      <c r="A14" s="26">
        <v>6</v>
      </c>
      <c r="B14" s="25" t="s">
        <v>66</v>
      </c>
      <c r="C14" s="45">
        <v>1559.74</v>
      </c>
      <c r="D14" s="26" t="s">
        <v>63</v>
      </c>
      <c r="E14" s="25">
        <v>7</v>
      </c>
    </row>
    <row r="15" spans="1:5" x14ac:dyDescent="0.25">
      <c r="A15" s="26">
        <v>6</v>
      </c>
      <c r="B15" s="25" t="s">
        <v>67</v>
      </c>
      <c r="C15" s="45">
        <v>230.61</v>
      </c>
      <c r="D15" s="26" t="s">
        <v>63</v>
      </c>
      <c r="E15" s="25">
        <v>1</v>
      </c>
    </row>
    <row r="16" spans="1:5" x14ac:dyDescent="0.25">
      <c r="A16" s="26">
        <v>6</v>
      </c>
      <c r="B16" s="25" t="s">
        <v>68</v>
      </c>
      <c r="C16" s="45">
        <v>12447.05</v>
      </c>
      <c r="D16" s="26" t="s">
        <v>5</v>
      </c>
      <c r="E16" s="25">
        <v>53</v>
      </c>
    </row>
    <row r="17" spans="1:5" x14ac:dyDescent="0.25">
      <c r="A17" s="26">
        <v>5</v>
      </c>
      <c r="B17" s="25" t="s">
        <v>69</v>
      </c>
      <c r="C17" s="45">
        <v>2088.84</v>
      </c>
      <c r="D17" s="26" t="s">
        <v>63</v>
      </c>
      <c r="E17" s="25">
        <v>2</v>
      </c>
    </row>
    <row r="18" spans="1:5" x14ac:dyDescent="0.25">
      <c r="A18" s="26">
        <v>14</v>
      </c>
      <c r="B18" s="25" t="s">
        <v>70</v>
      </c>
      <c r="C18" s="45">
        <v>7422.37</v>
      </c>
      <c r="D18" s="26" t="s">
        <v>63</v>
      </c>
      <c r="E18" s="25">
        <v>17</v>
      </c>
    </row>
    <row r="19" spans="1:5" x14ac:dyDescent="0.25">
      <c r="A19" s="26">
        <v>14</v>
      </c>
      <c r="B19" s="25" t="s">
        <v>71</v>
      </c>
      <c r="C19" s="45">
        <v>10985.6</v>
      </c>
      <c r="D19" s="26" t="s">
        <v>72</v>
      </c>
      <c r="E19" s="25">
        <v>8</v>
      </c>
    </row>
    <row r="20" spans="1:5" x14ac:dyDescent="0.25">
      <c r="A20" s="26">
        <v>6</v>
      </c>
      <c r="B20" s="25" t="s">
        <v>73</v>
      </c>
      <c r="C20" s="45">
        <v>232.36</v>
      </c>
      <c r="D20" s="26" t="s">
        <v>63</v>
      </c>
      <c r="E20" s="25">
        <v>1</v>
      </c>
    </row>
    <row r="21" spans="1:5" x14ac:dyDescent="0.25">
      <c r="A21" s="26">
        <v>6</v>
      </c>
      <c r="B21" s="25" t="s">
        <v>74</v>
      </c>
      <c r="C21" s="45">
        <v>232.36</v>
      </c>
      <c r="D21" s="26" t="s">
        <v>63</v>
      </c>
      <c r="E21" s="25">
        <v>1</v>
      </c>
    </row>
    <row r="22" spans="1:5" x14ac:dyDescent="0.25">
      <c r="A22" s="26">
        <v>14</v>
      </c>
      <c r="B22" s="25" t="s">
        <v>75</v>
      </c>
      <c r="C22" s="45">
        <v>5156.03</v>
      </c>
      <c r="D22" s="26" t="s">
        <v>63</v>
      </c>
      <c r="E22" s="25">
        <v>11</v>
      </c>
    </row>
    <row r="23" spans="1:5" x14ac:dyDescent="0.25">
      <c r="A23" s="26">
        <v>5</v>
      </c>
      <c r="B23" s="25" t="s">
        <v>76</v>
      </c>
      <c r="C23" s="45">
        <v>102951</v>
      </c>
      <c r="D23" s="26" t="s">
        <v>77</v>
      </c>
      <c r="E23" s="25">
        <v>1</v>
      </c>
    </row>
    <row r="24" spans="1:5" x14ac:dyDescent="0.25">
      <c r="A24" s="26">
        <v>5</v>
      </c>
      <c r="B24" s="25" t="s">
        <v>78</v>
      </c>
      <c r="C24" s="45">
        <v>9745.5</v>
      </c>
      <c r="D24" s="26" t="s">
        <v>79</v>
      </c>
      <c r="E24" s="25">
        <v>1</v>
      </c>
    </row>
    <row r="25" spans="1:5" x14ac:dyDescent="0.25">
      <c r="A25" s="26">
        <v>5</v>
      </c>
      <c r="B25" s="25" t="s">
        <v>80</v>
      </c>
      <c r="C25" s="45">
        <v>1333.52</v>
      </c>
      <c r="D25" s="26" t="s">
        <v>63</v>
      </c>
      <c r="E25" s="25">
        <v>4</v>
      </c>
    </row>
    <row r="26" spans="1:5" x14ac:dyDescent="0.25">
      <c r="A26" s="26">
        <v>14</v>
      </c>
      <c r="B26" s="25" t="s">
        <v>81</v>
      </c>
      <c r="C26" s="45">
        <v>212.81</v>
      </c>
      <c r="D26" s="26" t="s">
        <v>4</v>
      </c>
      <c r="E26" s="25">
        <v>12518.28</v>
      </c>
    </row>
    <row r="27" spans="1:5" x14ac:dyDescent="0.25">
      <c r="A27" s="26">
        <v>6</v>
      </c>
      <c r="B27" s="25" t="s">
        <v>82</v>
      </c>
      <c r="C27" s="45">
        <v>3228.78</v>
      </c>
      <c r="D27" s="26" t="s">
        <v>79</v>
      </c>
      <c r="E27" s="25">
        <v>2</v>
      </c>
    </row>
    <row r="28" spans="1:5" x14ac:dyDescent="0.25">
      <c r="A28" s="26">
        <v>14</v>
      </c>
      <c r="B28" s="25" t="s">
        <v>83</v>
      </c>
      <c r="C28" s="45">
        <v>1751.05</v>
      </c>
      <c r="D28" s="26" t="s">
        <v>63</v>
      </c>
      <c r="E28" s="25">
        <v>35</v>
      </c>
    </row>
    <row r="29" spans="1:5" x14ac:dyDescent="0.25">
      <c r="A29" s="26">
        <v>6</v>
      </c>
      <c r="B29" s="25" t="s">
        <v>21</v>
      </c>
      <c r="C29" s="45">
        <v>41543.599999999999</v>
      </c>
      <c r="D29" s="26" t="s">
        <v>5</v>
      </c>
      <c r="E29" s="25">
        <v>148</v>
      </c>
    </row>
    <row r="30" spans="1:5" x14ac:dyDescent="0.25">
      <c r="A30" s="26">
        <v>6</v>
      </c>
      <c r="B30" s="25" t="s">
        <v>21</v>
      </c>
      <c r="C30" s="45">
        <v>7804.16</v>
      </c>
      <c r="D30" s="26" t="s">
        <v>5</v>
      </c>
      <c r="E30" s="25">
        <v>56</v>
      </c>
    </row>
    <row r="31" spans="1:5" x14ac:dyDescent="0.25">
      <c r="A31" s="26">
        <v>5</v>
      </c>
      <c r="B31" s="25" t="s">
        <v>84</v>
      </c>
      <c r="C31" s="45">
        <v>15773.79</v>
      </c>
      <c r="D31" s="26" t="s">
        <v>5</v>
      </c>
      <c r="E31" s="25">
        <v>197</v>
      </c>
    </row>
    <row r="32" spans="1:5" x14ac:dyDescent="0.25">
      <c r="A32" s="26">
        <v>6</v>
      </c>
      <c r="B32" s="25" t="s">
        <v>85</v>
      </c>
      <c r="C32" s="45">
        <v>929.44</v>
      </c>
      <c r="D32" s="26" t="s">
        <v>63</v>
      </c>
      <c r="E32" s="25">
        <v>4</v>
      </c>
    </row>
    <row r="33" spans="1:5" x14ac:dyDescent="0.25">
      <c r="A33" s="26">
        <v>6</v>
      </c>
      <c r="B33" s="25" t="s">
        <v>86</v>
      </c>
      <c r="C33" s="45">
        <v>383.63</v>
      </c>
      <c r="D33" s="26" t="s">
        <v>63</v>
      </c>
      <c r="E33" s="25">
        <v>1</v>
      </c>
    </row>
    <row r="34" spans="1:5" x14ac:dyDescent="0.25">
      <c r="A34" s="26">
        <v>5</v>
      </c>
      <c r="B34" s="25" t="s">
        <v>87</v>
      </c>
      <c r="C34" s="45">
        <v>147784</v>
      </c>
      <c r="D34" s="26" t="s">
        <v>5</v>
      </c>
      <c r="E34" s="25">
        <v>91</v>
      </c>
    </row>
    <row r="35" spans="1:5" x14ac:dyDescent="0.25">
      <c r="A35" s="26">
        <v>5</v>
      </c>
      <c r="B35" s="25" t="s">
        <v>87</v>
      </c>
      <c r="C35" s="45">
        <v>19488</v>
      </c>
      <c r="D35" s="26" t="s">
        <v>5</v>
      </c>
      <c r="E35" s="25">
        <v>12</v>
      </c>
    </row>
    <row r="36" spans="1:5" x14ac:dyDescent="0.25">
      <c r="A36" s="26">
        <v>6</v>
      </c>
      <c r="B36" s="25" t="s">
        <v>88</v>
      </c>
      <c r="C36" s="45">
        <v>2090.09</v>
      </c>
      <c r="D36" s="26" t="s">
        <v>63</v>
      </c>
      <c r="E36" s="25">
        <v>1</v>
      </c>
    </row>
    <row r="37" spans="1:5" x14ac:dyDescent="0.25">
      <c r="A37" s="26">
        <v>6</v>
      </c>
      <c r="B37" s="25" t="s">
        <v>89</v>
      </c>
      <c r="C37" s="45">
        <v>77468.73</v>
      </c>
      <c r="D37" s="26" t="s">
        <v>63</v>
      </c>
      <c r="E37" s="25">
        <v>127</v>
      </c>
    </row>
    <row r="38" spans="1:5" x14ac:dyDescent="0.25">
      <c r="A38" s="26">
        <v>6</v>
      </c>
      <c r="B38" s="25" t="s">
        <v>90</v>
      </c>
      <c r="C38" s="45">
        <v>2863.23</v>
      </c>
      <c r="D38" s="26" t="s">
        <v>63</v>
      </c>
      <c r="E38" s="25">
        <v>3</v>
      </c>
    </row>
    <row r="39" spans="1:5" x14ac:dyDescent="0.25">
      <c r="A39" s="26">
        <v>6</v>
      </c>
      <c r="B39" s="25" t="s">
        <v>91</v>
      </c>
      <c r="C39" s="45">
        <v>7214.6</v>
      </c>
      <c r="D39" s="26" t="s">
        <v>63</v>
      </c>
      <c r="E39" s="25">
        <v>2</v>
      </c>
    </row>
    <row r="40" spans="1:5" x14ac:dyDescent="0.25">
      <c r="A40" s="26">
        <v>6</v>
      </c>
      <c r="B40" s="25" t="s">
        <v>92</v>
      </c>
      <c r="C40" s="45">
        <v>23376</v>
      </c>
      <c r="D40" s="26" t="s">
        <v>63</v>
      </c>
      <c r="E40" s="25">
        <v>5</v>
      </c>
    </row>
    <row r="41" spans="1:5" x14ac:dyDescent="0.25">
      <c r="A41" s="26">
        <v>6</v>
      </c>
      <c r="B41" s="25" t="s">
        <v>93</v>
      </c>
      <c r="C41" s="45">
        <v>255231.82</v>
      </c>
      <c r="D41" s="26" t="s">
        <v>63</v>
      </c>
      <c r="E41" s="25">
        <v>182</v>
      </c>
    </row>
    <row r="42" spans="1:5" x14ac:dyDescent="0.25">
      <c r="A42" s="26">
        <v>5</v>
      </c>
      <c r="B42" s="25" t="s">
        <v>94</v>
      </c>
      <c r="C42" s="45">
        <v>260.55</v>
      </c>
      <c r="D42" s="26" t="s">
        <v>4</v>
      </c>
      <c r="E42" s="25">
        <v>0.35</v>
      </c>
    </row>
    <row r="43" spans="1:5" x14ac:dyDescent="0.25">
      <c r="A43" s="26">
        <v>6</v>
      </c>
      <c r="B43" s="25" t="s">
        <v>95</v>
      </c>
      <c r="C43" s="45">
        <v>11430.4</v>
      </c>
      <c r="D43" s="26" t="s">
        <v>5</v>
      </c>
      <c r="E43" s="25">
        <v>7.6</v>
      </c>
    </row>
    <row r="44" spans="1:5" x14ac:dyDescent="0.25">
      <c r="A44" s="26">
        <v>6</v>
      </c>
      <c r="B44" s="25" t="s">
        <v>96</v>
      </c>
      <c r="C44" s="45">
        <v>21687.5</v>
      </c>
      <c r="D44" s="26" t="s">
        <v>5</v>
      </c>
      <c r="E44" s="25">
        <v>12.5</v>
      </c>
    </row>
    <row r="45" spans="1:5" x14ac:dyDescent="0.25">
      <c r="A45" s="26">
        <v>6</v>
      </c>
      <c r="B45" s="25" t="s">
        <v>97</v>
      </c>
      <c r="C45" s="45">
        <v>77626</v>
      </c>
      <c r="D45" s="26" t="s">
        <v>5</v>
      </c>
      <c r="E45" s="25">
        <v>37</v>
      </c>
    </row>
    <row r="46" spans="1:5" x14ac:dyDescent="0.25">
      <c r="A46" s="26">
        <v>6</v>
      </c>
      <c r="B46" s="25" t="s">
        <v>98</v>
      </c>
      <c r="C46" s="45">
        <v>7452.64</v>
      </c>
      <c r="D46" s="26" t="s">
        <v>63</v>
      </c>
      <c r="E46" s="25">
        <v>8</v>
      </c>
    </row>
    <row r="47" spans="1:5" x14ac:dyDescent="0.25">
      <c r="A47" s="26">
        <v>6</v>
      </c>
      <c r="B47" s="25" t="s">
        <v>99</v>
      </c>
      <c r="C47" s="45">
        <v>1435.5</v>
      </c>
      <c r="D47" s="26" t="s">
        <v>5</v>
      </c>
      <c r="E47" s="25">
        <v>1.5</v>
      </c>
    </row>
    <row r="48" spans="1:5" x14ac:dyDescent="0.25">
      <c r="A48" s="26">
        <v>12</v>
      </c>
      <c r="B48" s="25" t="s">
        <v>100</v>
      </c>
      <c r="C48" s="45">
        <v>21678.720000000001</v>
      </c>
      <c r="D48" s="26" t="s">
        <v>4</v>
      </c>
      <c r="E48" s="25">
        <v>27098.400000000001</v>
      </c>
    </row>
    <row r="49" spans="1:5" x14ac:dyDescent="0.25">
      <c r="A49" s="26">
        <v>12</v>
      </c>
      <c r="B49" s="25" t="s">
        <v>101</v>
      </c>
      <c r="C49" s="45">
        <v>24396.12</v>
      </c>
      <c r="D49" s="26" t="s">
        <v>4</v>
      </c>
      <c r="E49" s="25">
        <v>27106.799999999999</v>
      </c>
    </row>
    <row r="50" spans="1:5" x14ac:dyDescent="0.25">
      <c r="A50" s="26">
        <v>5</v>
      </c>
      <c r="B50" s="25" t="s">
        <v>102</v>
      </c>
      <c r="C50" s="45">
        <v>90846</v>
      </c>
      <c r="D50" s="26" t="s">
        <v>4</v>
      </c>
      <c r="E50" s="25">
        <v>420</v>
      </c>
    </row>
    <row r="51" spans="1:5" x14ac:dyDescent="0.25">
      <c r="A51" s="26">
        <v>2</v>
      </c>
      <c r="B51" s="25" t="s">
        <v>103</v>
      </c>
      <c r="C51" s="45">
        <v>38455.75</v>
      </c>
      <c r="D51" s="26" t="s">
        <v>4</v>
      </c>
      <c r="E51" s="25">
        <v>24186</v>
      </c>
    </row>
    <row r="52" spans="1:5" x14ac:dyDescent="0.25">
      <c r="A52" s="26">
        <v>2</v>
      </c>
      <c r="B52" s="25" t="s">
        <v>104</v>
      </c>
      <c r="C52" s="45">
        <v>41247.519999999997</v>
      </c>
      <c r="D52" s="26" t="s">
        <v>4</v>
      </c>
      <c r="E52" s="25">
        <v>24847.9</v>
      </c>
    </row>
    <row r="53" spans="1:5" x14ac:dyDescent="0.25">
      <c r="A53" s="26">
        <v>14</v>
      </c>
      <c r="B53" s="25" t="s">
        <v>105</v>
      </c>
      <c r="C53" s="45">
        <v>65287.839999999997</v>
      </c>
      <c r="D53" s="26" t="s">
        <v>4</v>
      </c>
      <c r="E53" s="25">
        <v>26648.1</v>
      </c>
    </row>
    <row r="54" spans="1:5" x14ac:dyDescent="0.25">
      <c r="A54" s="26">
        <v>14</v>
      </c>
      <c r="B54" s="25" t="s">
        <v>106</v>
      </c>
      <c r="C54" s="45">
        <v>66411.66</v>
      </c>
      <c r="D54" s="26" t="s">
        <v>4</v>
      </c>
      <c r="E54" s="25">
        <v>27106.799999999999</v>
      </c>
    </row>
    <row r="55" spans="1:5" x14ac:dyDescent="0.25">
      <c r="A55" s="26">
        <v>1</v>
      </c>
      <c r="B55" s="25" t="s">
        <v>107</v>
      </c>
      <c r="C55" s="45">
        <v>101889.98</v>
      </c>
      <c r="D55" s="26" t="s">
        <v>4</v>
      </c>
      <c r="E55" s="25">
        <v>27098.400000000001</v>
      </c>
    </row>
    <row r="56" spans="1:5" x14ac:dyDescent="0.25">
      <c r="A56" s="26">
        <v>1</v>
      </c>
      <c r="B56" s="25" t="s">
        <v>108</v>
      </c>
      <c r="C56" s="45">
        <v>107071.86</v>
      </c>
      <c r="D56" s="26" t="s">
        <v>4</v>
      </c>
      <c r="E56" s="25">
        <v>27106.799999999999</v>
      </c>
    </row>
    <row r="57" spans="1:5" x14ac:dyDescent="0.25">
      <c r="A57" s="26">
        <v>14</v>
      </c>
      <c r="B57" s="25" t="s">
        <v>109</v>
      </c>
      <c r="C57" s="45">
        <v>23873.5</v>
      </c>
      <c r="D57" s="26" t="s">
        <v>5</v>
      </c>
      <c r="E57" s="25">
        <v>50</v>
      </c>
    </row>
    <row r="58" spans="1:5" x14ac:dyDescent="0.25">
      <c r="A58" s="26">
        <v>5</v>
      </c>
      <c r="B58" s="25" t="s">
        <v>110</v>
      </c>
      <c r="C58" s="45">
        <v>1032.8499999999999</v>
      </c>
      <c r="D58" s="26" t="s">
        <v>63</v>
      </c>
      <c r="E58" s="25">
        <v>1</v>
      </c>
    </row>
    <row r="59" spans="1:5" x14ac:dyDescent="0.25">
      <c r="A59" s="26">
        <v>6</v>
      </c>
      <c r="B59" s="25" t="s">
        <v>33</v>
      </c>
      <c r="C59" s="45">
        <v>718.4</v>
      </c>
      <c r="D59" s="26" t="s">
        <v>63</v>
      </c>
      <c r="E59" s="25">
        <v>4</v>
      </c>
    </row>
    <row r="60" spans="1:5" x14ac:dyDescent="0.25">
      <c r="A60" s="26">
        <v>6</v>
      </c>
      <c r="B60" s="25" t="s">
        <v>111</v>
      </c>
      <c r="C60" s="45">
        <v>3626.16</v>
      </c>
      <c r="D60" s="26" t="s">
        <v>112</v>
      </c>
      <c r="E60" s="25">
        <v>8</v>
      </c>
    </row>
    <row r="61" spans="1:5" x14ac:dyDescent="0.25">
      <c r="A61" s="26">
        <v>10</v>
      </c>
      <c r="B61" s="25" t="s">
        <v>113</v>
      </c>
      <c r="C61" s="45">
        <v>1949.46</v>
      </c>
      <c r="D61" s="26" t="s">
        <v>63</v>
      </c>
      <c r="E61" s="25">
        <v>6</v>
      </c>
    </row>
    <row r="62" spans="1:5" x14ac:dyDescent="0.25">
      <c r="A62" s="26">
        <v>5</v>
      </c>
      <c r="B62" s="25" t="s">
        <v>114</v>
      </c>
      <c r="C62" s="45">
        <v>258.60000000000002</v>
      </c>
      <c r="D62" s="26" t="s">
        <v>5</v>
      </c>
      <c r="E62" s="25">
        <v>6</v>
      </c>
    </row>
    <row r="63" spans="1:5" x14ac:dyDescent="0.25">
      <c r="A63" s="26">
        <v>4</v>
      </c>
      <c r="B63" s="25" t="s">
        <v>115</v>
      </c>
      <c r="C63" s="45">
        <v>2167.87</v>
      </c>
      <c r="D63" s="26" t="s">
        <v>4</v>
      </c>
      <c r="E63" s="25">
        <v>27098.400000000001</v>
      </c>
    </row>
    <row r="64" spans="1:5" x14ac:dyDescent="0.25">
      <c r="A64" s="26">
        <v>4</v>
      </c>
      <c r="B64" s="25" t="s">
        <v>116</v>
      </c>
      <c r="C64" s="45">
        <v>2439.61</v>
      </c>
      <c r="D64" s="26" t="s">
        <v>4</v>
      </c>
      <c r="E64" s="25">
        <v>27106.799999999999</v>
      </c>
    </row>
    <row r="65" spans="1:5" x14ac:dyDescent="0.25">
      <c r="A65" s="26">
        <v>4</v>
      </c>
      <c r="B65" s="25" t="s">
        <v>117</v>
      </c>
      <c r="C65" s="45">
        <v>10297.39</v>
      </c>
      <c r="D65" s="26" t="s">
        <v>4</v>
      </c>
      <c r="E65" s="25">
        <v>27098.400000000001</v>
      </c>
    </row>
    <row r="66" spans="1:5" x14ac:dyDescent="0.25">
      <c r="A66" s="26">
        <v>4</v>
      </c>
      <c r="B66" s="25" t="s">
        <v>118</v>
      </c>
      <c r="C66" s="45">
        <v>10300.58</v>
      </c>
      <c r="D66" s="26" t="s">
        <v>4</v>
      </c>
      <c r="E66" s="25">
        <v>27106.799999999999</v>
      </c>
    </row>
    <row r="67" spans="1:5" x14ac:dyDescent="0.25">
      <c r="A67" s="26">
        <v>6</v>
      </c>
      <c r="B67" s="25" t="s">
        <v>31</v>
      </c>
      <c r="C67" s="45">
        <v>1350.7</v>
      </c>
      <c r="D67" s="26" t="s">
        <v>32</v>
      </c>
      <c r="E67" s="25">
        <v>5</v>
      </c>
    </row>
    <row r="68" spans="1:5" x14ac:dyDescent="0.25">
      <c r="A68" s="26">
        <v>6</v>
      </c>
      <c r="B68" s="25" t="s">
        <v>119</v>
      </c>
      <c r="C68" s="45">
        <v>176429</v>
      </c>
      <c r="D68" s="26" t="s">
        <v>120</v>
      </c>
      <c r="E68" s="25">
        <v>1</v>
      </c>
    </row>
    <row r="69" spans="1:5" x14ac:dyDescent="0.25">
      <c r="A69" s="26">
        <v>5</v>
      </c>
      <c r="B69" s="25" t="s">
        <v>121</v>
      </c>
      <c r="C69" s="45">
        <v>12617</v>
      </c>
      <c r="D69" s="26" t="s">
        <v>122</v>
      </c>
      <c r="E69" s="25">
        <v>1</v>
      </c>
    </row>
    <row r="70" spans="1:5" x14ac:dyDescent="0.25">
      <c r="A70" s="26">
        <v>6</v>
      </c>
      <c r="B70" s="25" t="s">
        <v>123</v>
      </c>
      <c r="C70" s="45">
        <v>1605</v>
      </c>
      <c r="D70" s="26" t="s">
        <v>5</v>
      </c>
      <c r="E70" s="25">
        <v>1</v>
      </c>
    </row>
    <row r="71" spans="1:5" x14ac:dyDescent="0.25">
      <c r="A71" s="26">
        <v>6</v>
      </c>
      <c r="B71" s="25" t="s">
        <v>124</v>
      </c>
      <c r="C71" s="45">
        <v>15344</v>
      </c>
      <c r="D71" s="26" t="s">
        <v>5</v>
      </c>
      <c r="E71" s="25">
        <v>14</v>
      </c>
    </row>
    <row r="72" spans="1:5" x14ac:dyDescent="0.25">
      <c r="A72" s="49"/>
      <c r="B72" s="50" t="s">
        <v>37</v>
      </c>
      <c r="C72" s="51">
        <v>1823691.1000000003</v>
      </c>
      <c r="D72" s="52"/>
      <c r="E72" s="50">
        <v>390712.03</v>
      </c>
    </row>
  </sheetData>
  <autoFilter ref="A3:E7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34" sqref="J34"/>
    </sheetView>
  </sheetViews>
  <sheetFormatPr defaultRowHeight="15" x14ac:dyDescent="0.25"/>
  <cols>
    <col min="1" max="8" width="14.5703125" customWidth="1"/>
  </cols>
  <sheetData>
    <row r="1" spans="1:8" ht="16.5" x14ac:dyDescent="0.25">
      <c r="A1" s="64" t="s">
        <v>125</v>
      </c>
      <c r="B1" s="64"/>
      <c r="C1" s="64"/>
      <c r="D1" s="64"/>
      <c r="E1" s="64"/>
      <c r="F1" s="64"/>
      <c r="G1" s="64"/>
      <c r="H1" s="6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s="53" customFormat="1" ht="25.5" x14ac:dyDescent="0.25">
      <c r="A3" s="41" t="s">
        <v>126</v>
      </c>
      <c r="B3" s="61" t="s">
        <v>127</v>
      </c>
      <c r="C3" s="63"/>
      <c r="D3" s="41" t="s">
        <v>128</v>
      </c>
      <c r="E3" s="41" t="s">
        <v>129</v>
      </c>
      <c r="F3" s="41" t="s">
        <v>130</v>
      </c>
      <c r="G3" s="41" t="s">
        <v>131</v>
      </c>
      <c r="H3" s="41" t="s">
        <v>132</v>
      </c>
    </row>
    <row r="4" spans="1:8" x14ac:dyDescent="0.25">
      <c r="A4" s="37" t="s">
        <v>133</v>
      </c>
      <c r="B4" s="38" t="s">
        <v>134</v>
      </c>
      <c r="C4" s="65" t="s">
        <v>135</v>
      </c>
      <c r="D4" s="65"/>
      <c r="E4" s="65"/>
      <c r="F4" s="65"/>
      <c r="G4" s="65"/>
      <c r="H4" s="66"/>
    </row>
    <row r="5" spans="1:8" x14ac:dyDescent="0.25">
      <c r="A5" s="36" t="s">
        <v>136</v>
      </c>
      <c r="B5" s="59" t="s">
        <v>137</v>
      </c>
      <c r="C5" s="60"/>
      <c r="D5" s="39">
        <v>51668.56</v>
      </c>
      <c r="E5" s="39">
        <v>74448.759999999995</v>
      </c>
      <c r="F5" s="40">
        <v>144.09</v>
      </c>
      <c r="G5" s="41" t="s">
        <v>138</v>
      </c>
      <c r="H5" s="41" t="s">
        <v>139</v>
      </c>
    </row>
    <row r="6" spans="1:8" x14ac:dyDescent="0.25">
      <c r="A6" s="36" t="s">
        <v>136</v>
      </c>
      <c r="B6" s="59" t="s">
        <v>137</v>
      </c>
      <c r="C6" s="60"/>
      <c r="D6" s="39">
        <v>106354.14</v>
      </c>
      <c r="E6" s="39">
        <v>84006.84</v>
      </c>
      <c r="F6" s="40">
        <v>78.989999999999995</v>
      </c>
      <c r="G6" s="41" t="s">
        <v>140</v>
      </c>
      <c r="H6" s="41" t="s">
        <v>139</v>
      </c>
    </row>
    <row r="7" spans="1:8" x14ac:dyDescent="0.25">
      <c r="A7" s="36" t="s">
        <v>136</v>
      </c>
      <c r="B7" s="59" t="s">
        <v>137</v>
      </c>
      <c r="C7" s="60"/>
      <c r="D7" s="39">
        <v>106350.94</v>
      </c>
      <c r="E7" s="39">
        <v>97179.46</v>
      </c>
      <c r="F7" s="40">
        <v>91.38</v>
      </c>
      <c r="G7" s="41" t="s">
        <v>141</v>
      </c>
      <c r="H7" s="41" t="s">
        <v>139</v>
      </c>
    </row>
    <row r="8" spans="1:8" x14ac:dyDescent="0.25">
      <c r="A8" s="36" t="s">
        <v>136</v>
      </c>
      <c r="B8" s="59" t="s">
        <v>137</v>
      </c>
      <c r="C8" s="60"/>
      <c r="D8" s="39">
        <v>106354.14</v>
      </c>
      <c r="E8" s="39">
        <v>97313.600000000006</v>
      </c>
      <c r="F8" s="40">
        <v>91.5</v>
      </c>
      <c r="G8" s="41" t="s">
        <v>142</v>
      </c>
      <c r="H8" s="41" t="s">
        <v>139</v>
      </c>
    </row>
    <row r="9" spans="1:8" x14ac:dyDescent="0.25">
      <c r="A9" s="36" t="s">
        <v>136</v>
      </c>
      <c r="B9" s="59" t="s">
        <v>137</v>
      </c>
      <c r="C9" s="60"/>
      <c r="D9" s="39">
        <v>106163.43</v>
      </c>
      <c r="E9" s="39">
        <v>131421.35</v>
      </c>
      <c r="F9" s="40">
        <v>123.79</v>
      </c>
      <c r="G9" s="41" t="s">
        <v>143</v>
      </c>
      <c r="H9" s="41" t="s">
        <v>139</v>
      </c>
    </row>
    <row r="10" spans="1:8" x14ac:dyDescent="0.25">
      <c r="A10" s="36" t="s">
        <v>136</v>
      </c>
      <c r="B10" s="59" t="s">
        <v>137</v>
      </c>
      <c r="C10" s="60"/>
      <c r="D10" s="39">
        <v>106257.12</v>
      </c>
      <c r="E10" s="39">
        <v>93350.92</v>
      </c>
      <c r="F10" s="40">
        <v>87.85</v>
      </c>
      <c r="G10" s="41" t="s">
        <v>144</v>
      </c>
      <c r="H10" s="41" t="s">
        <v>139</v>
      </c>
    </row>
    <row r="11" spans="1:8" x14ac:dyDescent="0.25">
      <c r="A11" s="36" t="s">
        <v>136</v>
      </c>
      <c r="B11" s="59" t="s">
        <v>137</v>
      </c>
      <c r="C11" s="60"/>
      <c r="D11" s="39">
        <v>110712.36</v>
      </c>
      <c r="E11" s="39">
        <v>103316.76</v>
      </c>
      <c r="F11" s="40">
        <v>93.32</v>
      </c>
      <c r="G11" s="41" t="s">
        <v>145</v>
      </c>
      <c r="H11" s="41" t="s">
        <v>139</v>
      </c>
    </row>
    <row r="12" spans="1:8" x14ac:dyDescent="0.25">
      <c r="A12" s="36" t="s">
        <v>136</v>
      </c>
      <c r="B12" s="59" t="s">
        <v>137</v>
      </c>
      <c r="C12" s="60"/>
      <c r="D12" s="39">
        <v>110157.77</v>
      </c>
      <c r="E12" s="39">
        <v>89410.39</v>
      </c>
      <c r="F12" s="40">
        <v>81.17</v>
      </c>
      <c r="G12" s="41" t="s">
        <v>146</v>
      </c>
      <c r="H12" s="41" t="s">
        <v>139</v>
      </c>
    </row>
    <row r="13" spans="1:8" x14ac:dyDescent="0.25">
      <c r="A13" s="36" t="s">
        <v>136</v>
      </c>
      <c r="B13" s="59" t="s">
        <v>137</v>
      </c>
      <c r="C13" s="60"/>
      <c r="D13" s="39">
        <v>120245.73</v>
      </c>
      <c r="E13" s="39">
        <v>144905.45000000001</v>
      </c>
      <c r="F13" s="40">
        <v>120.51</v>
      </c>
      <c r="G13" s="41" t="s">
        <v>147</v>
      </c>
      <c r="H13" s="41" t="s">
        <v>139</v>
      </c>
    </row>
    <row r="14" spans="1:8" x14ac:dyDescent="0.25">
      <c r="A14" s="36" t="s">
        <v>136</v>
      </c>
      <c r="B14" s="59" t="s">
        <v>137</v>
      </c>
      <c r="C14" s="60"/>
      <c r="D14" s="39">
        <v>110775.93</v>
      </c>
      <c r="E14" s="39">
        <v>109757.11</v>
      </c>
      <c r="F14" s="40">
        <v>99.08</v>
      </c>
      <c r="G14" s="41" t="s">
        <v>148</v>
      </c>
      <c r="H14" s="41" t="s">
        <v>139</v>
      </c>
    </row>
    <row r="15" spans="1:8" x14ac:dyDescent="0.25">
      <c r="A15" s="36" t="s">
        <v>136</v>
      </c>
      <c r="B15" s="59" t="s">
        <v>137</v>
      </c>
      <c r="C15" s="60"/>
      <c r="D15" s="39">
        <v>121395.02</v>
      </c>
      <c r="E15" s="39">
        <v>92016.320000000007</v>
      </c>
      <c r="F15" s="40">
        <v>75.8</v>
      </c>
      <c r="G15" s="41" t="s">
        <v>149</v>
      </c>
      <c r="H15" s="41" t="s">
        <v>139</v>
      </c>
    </row>
    <row r="16" spans="1:8" x14ac:dyDescent="0.25">
      <c r="A16" s="36" t="s">
        <v>136</v>
      </c>
      <c r="B16" s="59" t="s">
        <v>137</v>
      </c>
      <c r="C16" s="60"/>
      <c r="D16" s="39">
        <v>110966.64</v>
      </c>
      <c r="E16" s="39">
        <v>158705.57999999999</v>
      </c>
      <c r="F16" s="40">
        <v>143.02000000000001</v>
      </c>
      <c r="G16" s="41" t="s">
        <v>150</v>
      </c>
      <c r="H16" s="41" t="s">
        <v>139</v>
      </c>
    </row>
    <row r="17" spans="1:8" x14ac:dyDescent="0.25">
      <c r="A17" s="61" t="s">
        <v>151</v>
      </c>
      <c r="B17" s="62"/>
      <c r="C17" s="63"/>
      <c r="D17" s="42">
        <v>1267401.78</v>
      </c>
      <c r="E17" s="42">
        <v>1275832.54</v>
      </c>
      <c r="F17" s="43">
        <v>100.67</v>
      </c>
      <c r="G17" s="41" t="s">
        <v>133</v>
      </c>
      <c r="H17" s="41" t="s">
        <v>133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 д. 2</vt:lpstr>
      <vt:lpstr>Работы 2019</vt:lpstr>
      <vt:lpstr>Справка</vt:lpstr>
      <vt:lpstr>'Батарейный д. 2'!Область_печати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2019-01-31T04:38:08Z</cp:lastPrinted>
  <dcterms:created xsi:type="dcterms:W3CDTF">2016-03-18T02:51:51Z</dcterms:created>
  <dcterms:modified xsi:type="dcterms:W3CDTF">2020-03-18T01:29:19Z</dcterms:modified>
</cp:coreProperties>
</file>