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Кирова, д. 3" sheetId="1" r:id="rId1"/>
  </sheets>
  <definedNames>
    <definedName name="_xlnm.Print_Area" localSheetId="0">'Кирова, д. 3'!$A$1:$D$82</definedName>
  </definedNames>
  <calcPr calcId="125725" calcMode="manual"/>
</workbook>
</file>

<file path=xl/calcChain.xml><?xml version="1.0" encoding="utf-8"?>
<calcChain xmlns="http://schemas.openxmlformats.org/spreadsheetml/2006/main">
  <c r="B12" i="1"/>
  <c r="B64"/>
  <c r="B59"/>
  <c r="B56"/>
  <c r="B38"/>
  <c r="B27"/>
  <c r="B10" l="1"/>
  <c r="B6"/>
  <c r="B53" l="1"/>
  <c r="B20"/>
  <c r="B8" l="1"/>
  <c r="B22"/>
  <c r="B11"/>
  <c r="B9" s="1"/>
  <c r="B17" l="1"/>
  <c r="B14"/>
  <c r="B80" l="1"/>
  <c r="B79"/>
  <c r="B78" s="1"/>
  <c r="B81" l="1"/>
  <c r="B82" s="1"/>
</calcChain>
</file>

<file path=xl/sharedStrings.xml><?xml version="1.0" encoding="utf-8"?>
<sst xmlns="http://schemas.openxmlformats.org/spreadsheetml/2006/main" count="155" uniqueCount="96">
  <si>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</si>
  <si>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</si>
  <si>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</si>
  <si>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</si>
  <si>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</si>
  <si>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</si>
  <si>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</si>
  <si>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</si>
  <si>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</si>
  <si>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</si>
  <si>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</si>
  <si>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</si>
  <si>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</si>
  <si>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</si>
  <si>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</si>
  <si>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</si>
  <si>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</si>
  <si>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</si>
  <si>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</si>
  <si>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</si>
  <si>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</si>
  <si>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</si>
  <si>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</si>
  <si>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</si>
  <si>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</si>
  <si>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</si>
  <si>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</si>
  <si>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3</t>
  </si>
  <si>
    <t>Выезд а/машины по заявке</t>
  </si>
  <si>
    <t>выезд</t>
  </si>
  <si>
    <t>Доходы по дому:</t>
  </si>
  <si>
    <t>Расходы по снятию показаний с ИПУ по электроэнергии</t>
  </si>
  <si>
    <t>шт.</t>
  </si>
  <si>
    <t>руб.</t>
  </si>
  <si>
    <t>Отключение отопления</t>
  </si>
  <si>
    <t>Очистка канализационной сети</t>
  </si>
  <si>
    <t>Санитарная обрезка сухих вершин и веток деревьев с исп-ем автовышки</t>
  </si>
  <si>
    <t>шт</t>
  </si>
  <si>
    <t>ПАО "Сбербанк России" (176,6 м2)</t>
  </si>
  <si>
    <t>период: 01.01.2021-31.12.2021</t>
  </si>
  <si>
    <t xml:space="preserve">Начальное сальдо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</si>
  <si>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</si>
  <si>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</si>
  <si>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</si>
  <si>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</si>
  <si>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</si>
  <si>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</si>
  <si>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</si>
  <si>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Содержание ДРС 1,2 кв. 2021 г. коэф.0,8;0,85;0,9;1</t>
  </si>
  <si>
    <t>Содержание ДРС 3,4 кв. 2021 г.коэф. 0,6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</si>
  <si>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</si>
  <si>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</si>
  <si>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К=0,6</t>
  </si>
  <si>
    <t>Уборка МОП 3,4 кв. 2021 г. К=0,6</t>
  </si>
  <si>
    <t>Управление жилым фондом 1,2 кв. 2021г. К=0,6;0,8;0,85;0,9;1</t>
  </si>
  <si>
    <t>Управление жилым фондом 3,4 кв. 2021г. К=0,6;0,8;0,85;0,9;1</t>
  </si>
  <si>
    <t>Хол.вода потр.при содер.общ.имущ. в МКД 1,2 кв.2021г.1-5эт.К=0,6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</si>
  <si>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</si>
  <si>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</si>
  <si>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</si>
  <si>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Закрытие/открытие стояков водоснабжения с использованием  а/м газель</t>
  </si>
  <si>
    <t>1 стояк</t>
  </si>
  <si>
    <t>Осмотр подвала</t>
  </si>
  <si>
    <t>дом</t>
  </si>
  <si>
    <t>1 дом</t>
  </si>
  <si>
    <t>Очистка теплового узла</t>
  </si>
  <si>
    <t>т\у</t>
  </si>
  <si>
    <t>Ремонт труб КНС</t>
  </si>
  <si>
    <t>замеры темпер. воздуха в квартире и подвале</t>
  </si>
  <si>
    <t>замер</t>
  </si>
  <si>
    <t>исполнение заявок не связанных с ремонтом</t>
  </si>
  <si>
    <t>осмотр подвала</t>
  </si>
  <si>
    <t>Завоз плодородной почвы (чернозема) позаявочно</t>
  </si>
  <si>
    <t>кг</t>
  </si>
  <si>
    <t>Изготовление скамьи</t>
  </si>
  <si>
    <t>Изготовление стола-песочницы</t>
  </si>
  <si>
    <t>Краска</t>
  </si>
  <si>
    <t>Масляная окраска с последующей теплоизоляцией (пенофол) элеваторных уз</t>
  </si>
  <si>
    <t>узел</t>
  </si>
  <si>
    <t>Удаление стволов деревьев произростающих к придом. террит. ж/д</t>
  </si>
  <si>
    <t>Установка скамеек в деревянном исполнении</t>
  </si>
  <si>
    <t>Установка стол-песочницы</t>
  </si>
  <si>
    <t>Заделка штроб кирпячом</t>
  </si>
  <si>
    <t>Исполнение заявок не связаных с ремонтом</t>
  </si>
  <si>
    <t>Капитальный ремонт подъездов, Кирова 3 подъезд 1,2,3</t>
  </si>
  <si>
    <t>Навеска замка (крабовый)</t>
  </si>
  <si>
    <t>Осмотр крыши</t>
  </si>
  <si>
    <t>Пробивка проемов в стенах, закладка кирпичем и оштукатуривание после</t>
  </si>
  <si>
    <t>Ремонт чердачного люка</t>
  </si>
  <si>
    <t>Смена замка на почтовом ящике</t>
  </si>
  <si>
    <t>навеска замка (крабовый)</t>
  </si>
  <si>
    <t>установка светильника с датчиком на движение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</si>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</sst>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3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82"/>
  <sheetViews>
    <sheetView tabSelected="1" workbookViewId="0">
      <pane ySplit="3" topLeftCell="A4" activePane="bottomLeft" state="frozen"/>
      <selection pane="bottomLeft" activeCell="A13" sqref="A13:D13"/>
    </sheetView>
  </sheetViews>
  <sheetFormatPr defaultRowHeight="15"/>
  <cols>
    <col min="1" max="1" width="75.28515625" style="5" customWidth="1"/>
    <col min="2" max="2" width="19" style="7" customWidth="1"/>
    <col min="3" max="3" width="12.140625" style="3" customWidth="1"/>
    <col min="4" max="4" width="15.85546875" style="2" customWidth="1"/>
    <col min="5" max="5" width="0" style="1" hidden="1" customWidth="1"/>
    <col min="6" max="6" width="9.140625" style="1"/>
    <col min="7" max="7" width="11.28515625" style="1" customWidth="1"/>
    <col min="8" max="8" width="10" style="1" bestFit="1" customWidth="1"/>
    <col min="9" max="16384" width="9.140625" style="1"/>
  </cols>
  <sheetData>
    <row r="1" spans="1:4" s="6" customFormat="1" ht="40.5" customHeight="1">
      <c r="A1" s="37" t="s">
        <v>7</v>
      </c>
      <c r="B1" s="37"/>
      <c r="C1" s="37"/>
      <c r="D1" s="37"/>
    </row>
    <row r="2" spans="1:4" s="8" customFormat="1" ht="15.75">
      <c r="A2" s="27" t="s">
        <v>27</v>
      </c>
      <c r="B2" s="39" t="s">
        <v>39</v>
      </c>
      <c r="C2" s="39"/>
      <c r="D2" s="39"/>
    </row>
    <row r="3" spans="1:4" ht="57">
      <c r="A3" s="9" t="s">
        <v>2</v>
      </c>
      <c r="B3" s="10" t="s">
        <v>26</v>
      </c>
      <c r="C3" s="11" t="s">
        <v>0</v>
      </c>
      <c r="D3" s="26" t="s">
        <v>1</v>
      </c>
    </row>
    <row r="4" spans="1:4">
      <c r="A4" s="9" t="s">
        <v>40</v>
      </c>
      <c r="B4" s="10">
        <v>-170975.88</v>
      </c>
      <c r="C4" s="11"/>
      <c r="D4" s="26"/>
    </row>
    <row r="5" spans="1:4">
      <c r="A5" s="40" t="s">
        <v>30</v>
      </c>
      <c r="B5" s="40"/>
      <c r="C5" s="40"/>
      <c r="D5" s="40"/>
    </row>
    <row r="6" spans="1:4">
      <c r="A6" s="13" t="s">
        <v>41</v>
      </c>
      <c r="B6" s="28">
        <f>27267.53*6+29970.58*6</f>
        <v>343428.66000000003</v>
      </c>
      <c r="C6" s="33" t="s">
        <v>33</v>
      </c>
      <c r="D6" s="12"/>
    </row>
    <row r="7" spans="1:4">
      <c r="A7" s="13" t="s">
        <v>42</v>
      </c>
      <c r="B7" s="28">
        <v>404452.46</v>
      </c>
      <c r="C7" s="33" t="s">
        <v>33</v>
      </c>
      <c r="D7" s="12"/>
    </row>
    <row r="8" spans="1:4">
      <c r="A8" s="13" t="s">
        <v>43</v>
      </c>
      <c r="B8" s="28">
        <f>B7-B6</f>
        <v>61023.799999999988</v>
      </c>
      <c r="C8" s="33" t="s">
        <v>33</v>
      </c>
      <c r="D8" s="12"/>
    </row>
    <row r="9" spans="1:4">
      <c r="A9" s="14" t="s">
        <v>8</v>
      </c>
      <c r="B9" s="28">
        <f>B11+B10</f>
        <v>51094.067999999992</v>
      </c>
      <c r="C9" s="33" t="s">
        <v>33</v>
      </c>
      <c r="D9" s="12"/>
    </row>
    <row r="10" spans="1:4">
      <c r="A10" s="15" t="s">
        <v>38</v>
      </c>
      <c r="B10" s="29">
        <f>176.6*6*20.78+176.6*6*22.95</f>
        <v>46336.30799999999</v>
      </c>
      <c r="C10" s="18" t="s">
        <v>33</v>
      </c>
      <c r="D10" s="16"/>
    </row>
    <row r="11" spans="1:4">
      <c r="A11" s="15" t="s">
        <v>9</v>
      </c>
      <c r="B11" s="29">
        <f>396.48*12</f>
        <v>4757.76</v>
      </c>
      <c r="C11" s="18" t="s">
        <v>33</v>
      </c>
      <c r="D11" s="12"/>
    </row>
    <row r="12" spans="1:4">
      <c r="A12" s="17" t="s">
        <v>44</v>
      </c>
      <c r="B12" s="30">
        <f>B6+B9</f>
        <v>394522.728</v>
      </c>
      <c r="C12" s="33" t="s">
        <v>33</v>
      </c>
      <c r="D12" s="19"/>
    </row>
    <row r="13" spans="1:4">
      <c r="A13" s="38" t="s">
        <v>10</v>
      </c>
      <c r="B13" s="38"/>
      <c r="C13" s="38"/>
      <c r="D13" s="38"/>
    </row>
    <row r="14" spans="1:4" ht="15.75" thickBot="1">
      <c r="A14" s="20" t="s">
        <v>11</v>
      </c>
      <c r="B14" s="30">
        <f>B15+B16</f>
        <v>66527.64</v>
      </c>
      <c r="C14" s="33" t="s">
        <v>33</v>
      </c>
      <c r="D14" s="19"/>
    </row>
    <row r="15" spans="1:4" s="32" customFormat="1" ht="15.75" thickBot="1">
      <c r="A15" s="34" t="s">
        <v>54</v>
      </c>
      <c r="B15" s="35">
        <v>32284.32</v>
      </c>
      <c r="C15" s="34" t="s">
        <v>4</v>
      </c>
      <c r="D15" s="35">
        <v>7836</v>
      </c>
    </row>
    <row r="16" spans="1:4" s="32" customFormat="1" ht="15.75" thickBot="1">
      <c r="A16" s="34" t="s">
        <v>55</v>
      </c>
      <c r="B16" s="35">
        <v>34243.32</v>
      </c>
      <c r="C16" s="34" t="s">
        <v>4</v>
      </c>
      <c r="D16" s="35">
        <v>7836</v>
      </c>
    </row>
    <row r="17" spans="1:4" ht="29.25" thickBot="1">
      <c r="A17" s="20" t="s">
        <v>12</v>
      </c>
      <c r="B17" s="30">
        <f>B19+B18</f>
        <v>26645.03</v>
      </c>
      <c r="C17" s="33" t="s">
        <v>33</v>
      </c>
      <c r="D17" s="19"/>
    </row>
    <row r="18" spans="1:4" s="32" customFormat="1" ht="15.75" thickBot="1">
      <c r="A18" s="34" t="s">
        <v>52</v>
      </c>
      <c r="B18" s="35">
        <v>13007.76</v>
      </c>
      <c r="C18" s="34" t="s">
        <v>4</v>
      </c>
      <c r="D18" s="35">
        <v>7836</v>
      </c>
    </row>
    <row r="19" spans="1:4" s="32" customFormat="1" ht="15.75" thickBot="1">
      <c r="A19" s="34" t="s">
        <v>53</v>
      </c>
      <c r="B19" s="35">
        <v>13637.27</v>
      </c>
      <c r="C19" s="34" t="s">
        <v>4</v>
      </c>
      <c r="D19" s="35">
        <v>7509.5</v>
      </c>
    </row>
    <row r="20" spans="1:4" ht="15.75" thickBot="1">
      <c r="A20" s="20" t="s">
        <v>13</v>
      </c>
      <c r="B20" s="30">
        <f>B21</f>
        <v>0</v>
      </c>
      <c r="C20" s="33" t="s">
        <v>33</v>
      </c>
      <c r="D20" s="22"/>
    </row>
    <row r="21" spans="1:4" s="32" customFormat="1" ht="15.75" thickBot="1">
      <c r="A21" s="34"/>
      <c r="B21" s="35"/>
      <c r="C21" s="34"/>
      <c r="D21" s="35"/>
    </row>
    <row r="22" spans="1:4" ht="29.25" thickBot="1">
      <c r="A22" s="20" t="s">
        <v>14</v>
      </c>
      <c r="B22" s="30">
        <f>SUM(B23:B26)</f>
        <v>3056.04</v>
      </c>
      <c r="C22" s="33" t="s">
        <v>33</v>
      </c>
      <c r="D22" s="19"/>
    </row>
    <row r="23" spans="1:4" s="32" customFormat="1" ht="15.75" thickBot="1">
      <c r="A23" s="34" t="s">
        <v>56</v>
      </c>
      <c r="B23" s="35">
        <v>626.88</v>
      </c>
      <c r="C23" s="34" t="s">
        <v>4</v>
      </c>
      <c r="D23" s="35">
        <v>7836</v>
      </c>
    </row>
    <row r="24" spans="1:4" s="32" customFormat="1" ht="15.75" thickBot="1">
      <c r="A24" s="34" t="s">
        <v>57</v>
      </c>
      <c r="B24" s="35">
        <v>705.24</v>
      </c>
      <c r="C24" s="34" t="s">
        <v>4</v>
      </c>
      <c r="D24" s="35">
        <v>7836</v>
      </c>
    </row>
    <row r="25" spans="1:4" s="32" customFormat="1" ht="15.75" thickBot="1">
      <c r="A25" s="34" t="s">
        <v>58</v>
      </c>
      <c r="B25" s="35">
        <v>861.96</v>
      </c>
      <c r="C25" s="34" t="s">
        <v>4</v>
      </c>
      <c r="D25" s="35">
        <v>7836</v>
      </c>
    </row>
    <row r="26" spans="1:4" s="32" customFormat="1" ht="15.75" thickBot="1">
      <c r="A26" s="34" t="s">
        <v>59</v>
      </c>
      <c r="B26" s="35">
        <v>861.96</v>
      </c>
      <c r="C26" s="34" t="s">
        <v>4</v>
      </c>
      <c r="D26" s="35">
        <v>7836</v>
      </c>
    </row>
    <row r="27" spans="1:4" ht="43.5" thickBot="1">
      <c r="A27" s="20" t="s">
        <v>15</v>
      </c>
      <c r="B27" s="30">
        <f>SUM(B28:B37)</f>
        <v>141214.72</v>
      </c>
      <c r="C27" s="33" t="s">
        <v>33</v>
      </c>
      <c r="D27" s="23"/>
    </row>
    <row r="28" spans="1:4" s="32" customFormat="1" ht="15.75" thickBot="1">
      <c r="A28" s="34" t="s">
        <v>82</v>
      </c>
      <c r="B28" s="35">
        <v>139.03</v>
      </c>
      <c r="C28" s="34" t="s">
        <v>4</v>
      </c>
      <c r="D28" s="35">
        <v>0.2</v>
      </c>
    </row>
    <row r="29" spans="1:4" s="32" customFormat="1" ht="15.75" thickBot="1">
      <c r="A29" s="34" t="s">
        <v>83</v>
      </c>
      <c r="B29" s="35">
        <v>232.36</v>
      </c>
      <c r="C29" s="34" t="s">
        <v>32</v>
      </c>
      <c r="D29" s="35">
        <v>1</v>
      </c>
    </row>
    <row r="30" spans="1:4" s="32" customFormat="1" ht="15.75" thickBot="1">
      <c r="A30" s="34" t="s">
        <v>84</v>
      </c>
      <c r="B30" s="35">
        <v>130940.83</v>
      </c>
      <c r="C30" s="34" t="s">
        <v>63</v>
      </c>
      <c r="D30" s="35">
        <v>1</v>
      </c>
    </row>
    <row r="31" spans="1:4" s="32" customFormat="1" ht="15.75" thickBot="1">
      <c r="A31" s="34" t="s">
        <v>85</v>
      </c>
      <c r="B31" s="35">
        <v>489.66</v>
      </c>
      <c r="C31" s="34" t="s">
        <v>32</v>
      </c>
      <c r="D31" s="35">
        <v>1</v>
      </c>
    </row>
    <row r="32" spans="1:4" s="32" customFormat="1" ht="15.75" thickBot="1">
      <c r="A32" s="34" t="s">
        <v>86</v>
      </c>
      <c r="B32" s="35">
        <v>262.72000000000003</v>
      </c>
      <c r="C32" s="34" t="s">
        <v>63</v>
      </c>
      <c r="D32" s="35">
        <v>1</v>
      </c>
    </row>
    <row r="33" spans="1:5" s="32" customFormat="1" ht="15.75" thickBot="1">
      <c r="A33" s="34" t="s">
        <v>87</v>
      </c>
      <c r="B33" s="35">
        <v>398.42</v>
      </c>
      <c r="C33" s="34" t="s">
        <v>4</v>
      </c>
      <c r="D33" s="35">
        <v>0.3</v>
      </c>
    </row>
    <row r="34" spans="1:5" s="32" customFormat="1" ht="15.75" thickBot="1">
      <c r="A34" s="34" t="s">
        <v>88</v>
      </c>
      <c r="B34" s="35">
        <v>5697.69</v>
      </c>
      <c r="C34" s="34" t="s">
        <v>32</v>
      </c>
      <c r="D34" s="35">
        <v>1</v>
      </c>
    </row>
    <row r="35" spans="1:5" s="32" customFormat="1" ht="15.75" thickBot="1">
      <c r="A35" s="34" t="s">
        <v>89</v>
      </c>
      <c r="B35" s="35">
        <v>346.55</v>
      </c>
      <c r="C35" s="34" t="s">
        <v>32</v>
      </c>
      <c r="D35" s="35">
        <v>1</v>
      </c>
    </row>
    <row r="36" spans="1:5" s="32" customFormat="1" ht="15.75" thickBot="1">
      <c r="A36" s="34" t="s">
        <v>90</v>
      </c>
      <c r="B36" s="35">
        <v>489.66</v>
      </c>
      <c r="C36" s="34" t="s">
        <v>32</v>
      </c>
      <c r="D36" s="35">
        <v>1</v>
      </c>
    </row>
    <row r="37" spans="1:5" s="32" customFormat="1" ht="15.75" thickBot="1">
      <c r="A37" s="34" t="s">
        <v>91</v>
      </c>
      <c r="B37" s="35">
        <v>2217.8000000000002</v>
      </c>
      <c r="C37" s="34" t="s">
        <v>32</v>
      </c>
      <c r="D37" s="35">
        <v>2</v>
      </c>
    </row>
    <row r="38" spans="1:5" ht="43.5" thickBot="1">
      <c r="A38" s="20" t="s">
        <v>16</v>
      </c>
      <c r="B38" s="30">
        <f>SUM(B39:B49)</f>
        <v>14047.260000000002</v>
      </c>
      <c r="C38" s="33" t="s">
        <v>33</v>
      </c>
      <c r="D38" s="19"/>
      <c r="E38" s="4" t="s">
        <v>3</v>
      </c>
    </row>
    <row r="39" spans="1:5" s="32" customFormat="1" ht="15.75" thickBot="1">
      <c r="A39" s="34" t="s">
        <v>28</v>
      </c>
      <c r="B39" s="35">
        <v>1134.3</v>
      </c>
      <c r="C39" s="34" t="s">
        <v>29</v>
      </c>
      <c r="D39" s="35">
        <v>2</v>
      </c>
    </row>
    <row r="40" spans="1:5" s="32" customFormat="1" ht="15.75" thickBot="1">
      <c r="A40" s="34" t="s">
        <v>60</v>
      </c>
      <c r="B40" s="35">
        <v>576.87</v>
      </c>
      <c r="C40" s="34" t="s">
        <v>61</v>
      </c>
      <c r="D40" s="35">
        <v>1</v>
      </c>
    </row>
    <row r="41" spans="1:5" s="32" customFormat="1" ht="15.75" thickBot="1">
      <c r="A41" s="34" t="s">
        <v>62</v>
      </c>
      <c r="B41" s="35">
        <v>2530.44</v>
      </c>
      <c r="C41" s="34" t="s">
        <v>63</v>
      </c>
      <c r="D41" s="35">
        <v>3</v>
      </c>
    </row>
    <row r="42" spans="1:5" s="32" customFormat="1" ht="15.75" thickBot="1">
      <c r="A42" s="34" t="s">
        <v>62</v>
      </c>
      <c r="B42" s="35">
        <v>1144.29</v>
      </c>
      <c r="C42" s="34" t="s">
        <v>64</v>
      </c>
      <c r="D42" s="35">
        <v>3</v>
      </c>
    </row>
    <row r="43" spans="1:5" s="32" customFormat="1" ht="15.75" thickBot="1">
      <c r="A43" s="34" t="s">
        <v>34</v>
      </c>
      <c r="B43" s="35">
        <v>1117.43</v>
      </c>
      <c r="C43" s="34" t="s">
        <v>32</v>
      </c>
      <c r="D43" s="35">
        <v>1</v>
      </c>
    </row>
    <row r="44" spans="1:5" s="32" customFormat="1" ht="15.75" thickBot="1">
      <c r="A44" s="34" t="s">
        <v>35</v>
      </c>
      <c r="B44" s="35">
        <v>696.8</v>
      </c>
      <c r="C44" s="34" t="s">
        <v>5</v>
      </c>
      <c r="D44" s="35">
        <v>5</v>
      </c>
    </row>
    <row r="45" spans="1:5" s="32" customFormat="1" ht="15.75" thickBot="1">
      <c r="A45" s="34" t="s">
        <v>65</v>
      </c>
      <c r="B45" s="35">
        <v>2300.84</v>
      </c>
      <c r="C45" s="34" t="s">
        <v>66</v>
      </c>
      <c r="D45" s="35">
        <v>1</v>
      </c>
    </row>
    <row r="46" spans="1:5" s="32" customFormat="1" ht="15.75" thickBot="1">
      <c r="A46" s="34" t="s">
        <v>67</v>
      </c>
      <c r="B46" s="35">
        <v>20.54</v>
      </c>
      <c r="C46" s="34" t="s">
        <v>32</v>
      </c>
      <c r="D46" s="35">
        <v>0.1</v>
      </c>
    </row>
    <row r="47" spans="1:5" s="32" customFormat="1" ht="15.75" thickBot="1">
      <c r="A47" s="34" t="s">
        <v>68</v>
      </c>
      <c r="B47" s="35">
        <v>1159.78</v>
      </c>
      <c r="C47" s="34" t="s">
        <v>69</v>
      </c>
      <c r="D47" s="35">
        <v>3</v>
      </c>
    </row>
    <row r="48" spans="1:5" s="32" customFormat="1" ht="15.75" thickBot="1">
      <c r="A48" s="34" t="s">
        <v>70</v>
      </c>
      <c r="B48" s="35">
        <v>1679.01</v>
      </c>
      <c r="C48" s="34" t="s">
        <v>32</v>
      </c>
      <c r="D48" s="35">
        <v>3</v>
      </c>
    </row>
    <row r="49" spans="1:4" s="32" customFormat="1" ht="15.75" thickBot="1">
      <c r="A49" s="34" t="s">
        <v>71</v>
      </c>
      <c r="B49" s="35">
        <v>1686.96</v>
      </c>
      <c r="C49" s="34" t="s">
        <v>63</v>
      </c>
      <c r="D49" s="35">
        <v>2</v>
      </c>
    </row>
    <row r="50" spans="1:4" ht="28.5">
      <c r="A50" s="20" t="s">
        <v>17</v>
      </c>
      <c r="B50" s="30">
        <v>0</v>
      </c>
      <c r="C50" s="33" t="s">
        <v>33</v>
      </c>
      <c r="D50" s="19"/>
    </row>
    <row r="51" spans="1:4" ht="28.5">
      <c r="A51" s="20" t="s">
        <v>18</v>
      </c>
      <c r="B51" s="30">
        <v>0</v>
      </c>
      <c r="C51" s="33" t="s">
        <v>33</v>
      </c>
      <c r="D51" s="19"/>
    </row>
    <row r="52" spans="1:4">
      <c r="A52" s="20" t="s">
        <v>19</v>
      </c>
      <c r="B52" s="30">
        <v>0</v>
      </c>
      <c r="C52" s="33" t="s">
        <v>33</v>
      </c>
      <c r="D52" s="19"/>
    </row>
    <row r="53" spans="1:4" ht="29.25" thickBot="1">
      <c r="A53" s="20" t="s">
        <v>20</v>
      </c>
      <c r="B53" s="30">
        <f>B54+B55</f>
        <v>0</v>
      </c>
      <c r="C53" s="33" t="s">
        <v>33</v>
      </c>
      <c r="D53" s="19"/>
    </row>
    <row r="54" spans="1:4" s="32" customFormat="1" ht="15.75" thickBot="1">
      <c r="A54" s="34"/>
      <c r="B54" s="35"/>
      <c r="C54" s="34"/>
      <c r="D54" s="35"/>
    </row>
    <row r="55" spans="1:4" s="32" customFormat="1" ht="15.75" thickBot="1">
      <c r="A55" s="34"/>
      <c r="B55" s="35"/>
      <c r="C55" s="34"/>
      <c r="D55" s="35"/>
    </row>
    <row r="56" spans="1:4" ht="29.25" thickBot="1">
      <c r="A56" s="20" t="s">
        <v>21</v>
      </c>
      <c r="B56" s="30">
        <f>B58+B57</f>
        <v>4113.8999999999996</v>
      </c>
      <c r="C56" s="33" t="s">
        <v>33</v>
      </c>
      <c r="D56" s="19"/>
    </row>
    <row r="57" spans="1:4" s="32" customFormat="1" ht="15.75" thickBot="1">
      <c r="A57" s="34" t="s">
        <v>50</v>
      </c>
      <c r="B57" s="35">
        <v>1959</v>
      </c>
      <c r="C57" s="34" t="s">
        <v>4</v>
      </c>
      <c r="D57" s="35">
        <v>7836</v>
      </c>
    </row>
    <row r="58" spans="1:4" s="32" customFormat="1" ht="15.75" thickBot="1">
      <c r="A58" s="34" t="s">
        <v>51</v>
      </c>
      <c r="B58" s="35">
        <v>2154.9</v>
      </c>
      <c r="C58" s="34" t="s">
        <v>4</v>
      </c>
      <c r="D58" s="35">
        <v>7836</v>
      </c>
    </row>
    <row r="59" spans="1:4" ht="29.25" thickBot="1">
      <c r="A59" s="20" t="s">
        <v>22</v>
      </c>
      <c r="B59" s="30">
        <f>B60+B61</f>
        <v>14504.44</v>
      </c>
      <c r="C59" s="33" t="s">
        <v>33</v>
      </c>
      <c r="D59" s="19"/>
    </row>
    <row r="60" spans="1:4" s="32" customFormat="1" ht="15.75" thickBot="1">
      <c r="A60" s="34" t="s">
        <v>48</v>
      </c>
      <c r="B60" s="35">
        <v>7522.56</v>
      </c>
      <c r="C60" s="34" t="s">
        <v>4</v>
      </c>
      <c r="D60" s="35">
        <v>7836</v>
      </c>
    </row>
    <row r="61" spans="1:4" s="32" customFormat="1" ht="15.75" thickBot="1">
      <c r="A61" s="34" t="s">
        <v>49</v>
      </c>
      <c r="B61" s="35">
        <v>6981.88</v>
      </c>
      <c r="C61" s="34" t="s">
        <v>4</v>
      </c>
      <c r="D61" s="35">
        <v>7836</v>
      </c>
    </row>
    <row r="62" spans="1:4" ht="28.5">
      <c r="A62" s="20" t="s">
        <v>23</v>
      </c>
      <c r="B62" s="30">
        <v>0</v>
      </c>
      <c r="C62" s="33" t="s">
        <v>33</v>
      </c>
      <c r="D62" s="19"/>
    </row>
    <row r="63" spans="1:4">
      <c r="A63" s="20"/>
      <c r="B63" s="30"/>
      <c r="C63" s="36"/>
      <c r="D63" s="19"/>
    </row>
    <row r="64" spans="1:4" ht="43.5" thickBot="1">
      <c r="A64" s="20" t="s">
        <v>24</v>
      </c>
      <c r="B64" s="30">
        <f>SUM(B65:B77)</f>
        <v>79436.299999999988</v>
      </c>
      <c r="C64" s="33" t="s">
        <v>33</v>
      </c>
      <c r="D64" s="19"/>
    </row>
    <row r="65" spans="1:4" s="32" customFormat="1" ht="15.75" thickBot="1">
      <c r="A65" s="34" t="s">
        <v>72</v>
      </c>
      <c r="B65" s="35">
        <v>2690</v>
      </c>
      <c r="C65" s="34" t="s">
        <v>73</v>
      </c>
      <c r="D65" s="35">
        <v>250</v>
      </c>
    </row>
    <row r="66" spans="1:4" s="32" customFormat="1" ht="15.75" thickBot="1">
      <c r="A66" s="34" t="s">
        <v>74</v>
      </c>
      <c r="B66" s="35">
        <v>3072.95</v>
      </c>
      <c r="C66" s="34" t="s">
        <v>32</v>
      </c>
      <c r="D66" s="35">
        <v>1</v>
      </c>
    </row>
    <row r="67" spans="1:4" s="32" customFormat="1" ht="15.75" thickBot="1">
      <c r="A67" s="34" t="s">
        <v>75</v>
      </c>
      <c r="B67" s="35">
        <v>5720.4</v>
      </c>
      <c r="C67" s="34" t="s">
        <v>32</v>
      </c>
      <c r="D67" s="35">
        <v>1</v>
      </c>
    </row>
    <row r="68" spans="1:4" s="32" customFormat="1" ht="15.75" thickBot="1">
      <c r="A68" s="34" t="s">
        <v>76</v>
      </c>
      <c r="B68" s="35">
        <v>2200</v>
      </c>
      <c r="C68" s="34" t="s">
        <v>73</v>
      </c>
      <c r="D68" s="35">
        <v>22</v>
      </c>
    </row>
    <row r="69" spans="1:4" s="32" customFormat="1" ht="15.75" thickBot="1">
      <c r="A69" s="34" t="s">
        <v>77</v>
      </c>
      <c r="B69" s="35">
        <v>3553.44</v>
      </c>
      <c r="C69" s="34" t="s">
        <v>78</v>
      </c>
      <c r="D69" s="35">
        <v>1</v>
      </c>
    </row>
    <row r="70" spans="1:4" s="32" customFormat="1" ht="15.75" thickBot="1">
      <c r="A70" s="34" t="s">
        <v>36</v>
      </c>
      <c r="B70" s="35">
        <v>11937.17</v>
      </c>
      <c r="C70" s="34" t="s">
        <v>32</v>
      </c>
      <c r="D70" s="35">
        <v>7</v>
      </c>
    </row>
    <row r="71" spans="1:4" s="32" customFormat="1" ht="15.75" thickBot="1">
      <c r="A71" s="34" t="s">
        <v>79</v>
      </c>
      <c r="B71" s="35">
        <v>14524.8</v>
      </c>
      <c r="C71" s="34" t="s">
        <v>64</v>
      </c>
      <c r="D71" s="35">
        <v>15</v>
      </c>
    </row>
    <row r="72" spans="1:4" s="32" customFormat="1" ht="15.75" thickBot="1">
      <c r="A72" s="34" t="s">
        <v>80</v>
      </c>
      <c r="B72" s="35">
        <v>606.71</v>
      </c>
      <c r="C72" s="34" t="s">
        <v>37</v>
      </c>
      <c r="D72" s="35">
        <v>1</v>
      </c>
    </row>
    <row r="73" spans="1:4" s="32" customFormat="1" ht="15.75" thickBot="1">
      <c r="A73" s="34" t="s">
        <v>92</v>
      </c>
      <c r="B73" s="35">
        <v>133.21</v>
      </c>
      <c r="C73" s="34" t="s">
        <v>4</v>
      </c>
      <c r="D73" s="35">
        <v>7836</v>
      </c>
    </row>
    <row r="74" spans="1:4" s="32" customFormat="1" ht="15.75" thickBot="1">
      <c r="A74" s="34" t="s">
        <v>93</v>
      </c>
      <c r="B74" s="35">
        <v>133.21</v>
      </c>
      <c r="C74" s="34" t="s">
        <v>4</v>
      </c>
      <c r="D74" s="35">
        <v>7836</v>
      </c>
    </row>
    <row r="75" spans="1:4" s="32" customFormat="1" ht="15.75" thickBot="1">
      <c r="A75" s="34" t="s">
        <v>94</v>
      </c>
      <c r="B75" s="35">
        <v>21549</v>
      </c>
      <c r="C75" s="34" t="s">
        <v>4</v>
      </c>
      <c r="D75" s="35">
        <v>7836</v>
      </c>
    </row>
    <row r="76" spans="1:4" s="32" customFormat="1" ht="15.75" thickBot="1">
      <c r="A76" s="34" t="s">
        <v>95</v>
      </c>
      <c r="B76" s="35">
        <v>11947.95</v>
      </c>
      <c r="C76" s="34" t="s">
        <v>4</v>
      </c>
      <c r="D76" s="35">
        <v>3961.52</v>
      </c>
    </row>
    <row r="77" spans="1:4" s="32" customFormat="1" ht="15.75" thickBot="1">
      <c r="A77" s="34" t="s">
        <v>81</v>
      </c>
      <c r="B77" s="35">
        <v>1367.46</v>
      </c>
      <c r="C77" s="34" t="s">
        <v>32</v>
      </c>
      <c r="D77" s="35">
        <v>1</v>
      </c>
    </row>
    <row r="78" spans="1:4">
      <c r="A78" s="20" t="s">
        <v>25</v>
      </c>
      <c r="B78" s="30">
        <f>B79</f>
        <v>1920</v>
      </c>
      <c r="C78" s="33" t="s">
        <v>33</v>
      </c>
      <c r="D78" s="19"/>
    </row>
    <row r="79" spans="1:4" ht="30">
      <c r="A79" s="24" t="s">
        <v>31</v>
      </c>
      <c r="B79" s="31">
        <f>D79*5*12</f>
        <v>1920</v>
      </c>
      <c r="C79" s="25" t="s">
        <v>6</v>
      </c>
      <c r="D79" s="21">
        <v>32</v>
      </c>
    </row>
    <row r="80" spans="1:4">
      <c r="A80" s="17" t="s">
        <v>45</v>
      </c>
      <c r="B80" s="30">
        <f>B14+B17+B20+B22+B27+B38+B50+B51+B52+B53+B56+B59+B62+B64</f>
        <v>349545.32999999996</v>
      </c>
      <c r="C80" s="33" t="s">
        <v>33</v>
      </c>
      <c r="D80" s="19"/>
    </row>
    <row r="81" spans="1:4">
      <c r="A81" s="17" t="s">
        <v>46</v>
      </c>
      <c r="B81" s="30">
        <f>B80*1.2+B78</f>
        <v>421374.39599999995</v>
      </c>
      <c r="C81" s="33" t="s">
        <v>33</v>
      </c>
      <c r="D81" s="19"/>
    </row>
    <row r="82" spans="1:4">
      <c r="A82" s="17" t="s">
        <v>47</v>
      </c>
      <c r="B82" s="30">
        <f>B4+B6+B9-B81</f>
        <v>-197827.54799999992</v>
      </c>
      <c r="C82" s="33" t="s">
        <v>33</v>
      </c>
      <c r="D82" s="19"/>
    </row>
  </sheetData>
  <sheetProtection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Кирова, д. 3</vt:lpstr>
      <vt:lpstr>'Кирова, д. 3'!Область_печати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2019-01-31T03:27:14Z</cp:lastPrinted>
  <dcterms:created xsi:type="dcterms:W3CDTF">2016-03-18T02:51:51Z</dcterms:created>
  <dcterms:modified xsi:type="dcterms:W3CDTF">2022-02-14T01:26:22Z</dcterms:modified>
</cp:coreProperties>
</file>