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Украинский бульвар, д. 20" sheetId="1" r:id="rId1"/>
    <sheet name="Лист1" sheetId="2" r:id="rId2"/>
  </sheets>
  <externalReferences>
    <externalReference r:id="rId3"/>
  </externalReferences>
  <definedNames>
    <definedName name="_xlnm.Print_Area" localSheetId="0">'Украинский бульвар, д. 20'!$A$1:$D$94</definedName>
  </definedNames>
  <calcPr calcId="145621"/>
</workbook>
</file>

<file path=xl/calcChain.xml><?xml version="1.0" encoding="utf-8"?>
<calcChain xmlns="http://schemas.openxmlformats.org/spreadsheetml/2006/main">
  <c r="B67" i="2" l="1"/>
  <c r="B80" i="1"/>
  <c r="B78" i="1"/>
  <c r="B75" i="1"/>
  <c r="B12" i="1"/>
  <c r="B15" i="1"/>
  <c r="B18" i="1"/>
  <c r="B20" i="1"/>
  <c r="B27" i="1"/>
  <c r="B52" i="1"/>
  <c r="B69" i="1" l="1"/>
  <c r="B7" i="1"/>
  <c r="B72" i="1" l="1"/>
  <c r="B91" i="1" s="1"/>
  <c r="B9" i="1"/>
  <c r="B8" i="1" s="1"/>
  <c r="B10" i="1" l="1"/>
  <c r="B90" i="1"/>
  <c r="B89" i="1" s="1"/>
  <c r="B92" i="1" s="1"/>
  <c r="B93" i="1" s="1"/>
  <c r="H91" i="1" l="1"/>
  <c r="B94" i="1"/>
</calcChain>
</file>

<file path=xl/sharedStrings.xml><?xml version="1.0" encoding="utf-8"?>
<sst xmlns="http://schemas.openxmlformats.org/spreadsheetml/2006/main" count="312" uniqueCount="117">
  <si>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</si>
  <si>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</si>
  <si>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</si>
  <si>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</si>
  <si>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</si>
  <si>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</si>
  <si>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</si>
  <si>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</si>
  <si>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</si>
  <si>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</si>
  <si>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</si>
  <si>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</si>
  <si>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</si>
  <si>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</si>
  <si>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</si>
  <si>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</si>
  <si>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</si>
  <si>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</si>
  <si>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</si>
  <si>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</si>
  <si>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</si>
  <si>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</si>
  <si>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</si>
  <si>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</si>
  <si>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</si>
  <si>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</si>
  <si>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</si>
  <si>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</si>
  <si>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</si>
  <si>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Дератизация</t>
  </si>
  <si>
    <t>Устранение свищей хомутами</t>
  </si>
  <si>
    <t>Закрытие и открытие стояков</t>
  </si>
  <si>
    <t>1 стояк</t>
  </si>
  <si>
    <t>Адрес: Украинский бульвар, д. 20</t>
  </si>
  <si>
    <t>Утепление вентпродухов изовером и монтажной пеной</t>
  </si>
  <si>
    <t>Доходы по дому:</t>
  </si>
  <si>
    <t>Выезд а/машины по заявке</t>
  </si>
  <si>
    <t>выезд</t>
  </si>
  <si>
    <t>Замена электрической лампы накаливания</t>
  </si>
  <si>
    <t>шт.</t>
  </si>
  <si>
    <t>Исполнение заявок не связаных с ремонтом</t>
  </si>
  <si>
    <t>кг</t>
  </si>
  <si>
    <t>Ремонт шиферной кровли</t>
  </si>
  <si>
    <t>Смена вентиля до 20 мм</t>
  </si>
  <si>
    <t>Смена задвижек д.80</t>
  </si>
  <si>
    <t>Смена стекл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</si>
  <si>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</si>
  <si>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</si>
  <si>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</si>
  <si>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</si>
  <si>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</si>
  <si>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</si>
  <si>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</si>
  <si>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</si>
  <si>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</si>
  <si>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Гор. вода потр.при содер.общего имущ-ва  в МКД 3,4 кв.2020г. 1-5эт.К=0</t>
  </si>
  <si>
    <t>Тех.обслуживание ГО К=0,6;0,8;0,85;0,9;1 (3,4 кв. 2020 г.)</t>
  </si>
  <si>
    <t>Организация мест накоп.ртуть сод-х ламп 3,4 кв. 2020г. К=0,6;0,8;0,85;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</si>
  <si>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</si>
  <si>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</si>
  <si>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</si>
  <si>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</si>
  <si>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Вывоз ТКО 1,2 кв. 2020 г. К=0,6;0,8;0,85;0,9;1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</si>
  <si>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</si>
  <si>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</si>
  <si>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</si>
  <si>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</si>
  <si>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</si>
  <si>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Уборка придомовой территории 1,2 кв. 2020 г. К=0,8</t>
  </si>
  <si>
    <t>Уборка придомовой территории 3,4 кв. 2020 г. К=0,6;0,8</t>
  </si>
  <si>
    <t>Уборка МОП 1,2 кв. 2020 г. К=0,8</t>
  </si>
  <si>
    <t>Тех.обслуживание ГО К=0,6;0,8;0,85;0,9;1 (1,2 кв. 2020 г.)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</si>
  <si>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</si>
  <si>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</si>
  <si>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</si>
  <si>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Восстановление металлической качели (смена вращающего механизма)</t>
  </si>
  <si>
    <t>Завоз песка на песочницы детских площадок</t>
  </si>
  <si>
    <t>м3</t>
  </si>
  <si>
    <t>Завоз плодородной земли (чернозем) позаявочно</t>
  </si>
  <si>
    <t>Установка елок во дворы домов</t>
  </si>
  <si>
    <t>Замена труб розлива ГВС Укр.20</t>
  </si>
  <si>
    <t>розлив</t>
  </si>
  <si>
    <t>Ремонт вентелей до 32 д.</t>
  </si>
  <si>
    <t>Ремонт труб ГВС</t>
  </si>
  <si>
    <t>Ремонт труб КНС</t>
  </si>
  <si>
    <t>Сброс воздуха со стояков отопления с использованием а/м газель</t>
  </si>
  <si>
    <t>Смена труб из водогазопроводных труб д.20 с производством сварочных ра</t>
  </si>
  <si>
    <t>Смена труб канализации д.100</t>
  </si>
  <si>
    <t>смена труб ГВС и ХВС  д.20 ПП</t>
  </si>
  <si>
    <t>Демонтаж непригодных электроприборов</t>
  </si>
  <si>
    <t>Замена электропатрона с материалами при открытой арматуре</t>
  </si>
  <si>
    <t>Изготовление и установка доски объявления  (из ДВП)</t>
  </si>
  <si>
    <t>Масляная окраска элементов детской площадки (забор, элементы)</t>
  </si>
  <si>
    <t>Монтаж освещения над под-м с точкой подкл.от тамб-го осв.(свет.настоль</t>
  </si>
  <si>
    <t>1подъезд</t>
  </si>
  <si>
    <t>Навеска замка (крабовый)</t>
  </si>
  <si>
    <t>Осмотр подвала</t>
  </si>
  <si>
    <t>1 дом</t>
  </si>
  <si>
    <t>Отключение отопления</t>
  </si>
  <si>
    <t>Покраска, изоляция труб отопления (Укр.20)</t>
  </si>
  <si>
    <t>Проведение профилактических работ шкафов учета электропотребления</t>
  </si>
  <si>
    <t>Протяжка контактов на электроприборах</t>
  </si>
  <si>
    <t>Ремонт двери</t>
  </si>
  <si>
    <t>Ремонт металлической двери</t>
  </si>
  <si>
    <t>Смена непригодных деревянных штакетин забора</t>
  </si>
  <si>
    <t>Установка информационного стенда</t>
  </si>
  <si>
    <t>Установка светильников с датчиком на движение</t>
  </si>
  <si>
    <t>шт</t>
  </si>
  <si>
    <t>Утепление примыканий подъездных фрамуг к оконным коробкам</t>
  </si>
  <si>
    <t>закрытие штробы из ДСП</t>
  </si>
  <si>
    <t>ремонт шиферной кровли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</si>
  <si>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</si>
  <si>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УКРАИНСКИЙ б-р д.20                                          </t>
  </si>
  <si>
    <t>Наименование работ</t>
  </si>
  <si>
    <t>Cуммa</t>
  </si>
  <si>
    <t>Ед.изм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</si>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</sst>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43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4" fontId="0" fillId="0" borderId="11" xfId="0" applyNumberFormat="1" applyFill="1" applyBorder="1"/>
    <xf numFmtId="49" fontId="0" fillId="0" borderId="12" xfId="0" applyNumberFormat="1" applyFill="1" applyBorder="1"/>
    <xf numFmtId="164" fontId="0" fillId="0" borderId="12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0" fillId="33" borderId="11" xfId="0" applyNumberFormat="1" applyFill="1" applyBorder="1"/>
    <xf numFmtId="164" fontId="0" fillId="33" borderId="11" xfId="0" applyNumberFormat="1" applyFill="1" applyBorder="1"/>
    <xf numFmtId="0" fontId="0" fillId="33" borderId="0" xfId="0" applyFill="1"/>
    <xf numFmtId="164" fontId="14" fillId="0" borderId="11" xfId="0" applyNumberFormat="1" applyFont="1" applyFill="1" applyBorder="1"/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94"/>
  <sheetViews>
    <sheetView tabSelected="1" zoomScaleNormal="100" workbookViewId="0">
      <pane ySplit="3" topLeftCell="A73" activePane="bottomLeft" state="frozen"/>
      <selection pane="bottomLeft" activeCell="J21" sqref="J21"/>
    </sheetView>
  </sheetViews>
  <sheetFormatPr defaultRowHeight="15" x14ac:dyDescent="0.25"/>
  <cols>
    <col min="1" max="1" width="77.28515625" style="5" customWidth="1"/>
    <col min="2" max="2" width="19.5703125" style="7" customWidth="1"/>
    <col min="3" max="3" width="13.28515625" style="3" customWidth="1"/>
    <col min="4" max="4" width="15.5703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8.75" customHeight="1" x14ac:dyDescent="0.25">
      <c r="A1" s="41" t="s">
        <v>8</v>
      </c>
      <c r="B1" s="41"/>
      <c r="C1" s="41"/>
      <c r="D1" s="41"/>
    </row>
    <row r="2" spans="1:4" s="8" customFormat="1" ht="15.75" x14ac:dyDescent="0.25">
      <c r="A2" s="26" t="s">
        <v>33</v>
      </c>
      <c r="B2" s="43" t="s">
        <v>47</v>
      </c>
      <c r="C2" s="43"/>
      <c r="D2" s="43"/>
    </row>
    <row r="3" spans="1:4" ht="57" x14ac:dyDescent="0.25">
      <c r="A3" s="9" t="s">
        <v>2</v>
      </c>
      <c r="B3" s="10" t="s">
        <v>28</v>
      </c>
      <c r="C3" s="11" t="s">
        <v>0</v>
      </c>
      <c r="D3" s="34" t="s">
        <v>1</v>
      </c>
    </row>
    <row r="4" spans="1:4" x14ac:dyDescent="0.25">
      <c r="A4" s="44" t="s">
        <v>35</v>
      </c>
      <c r="B4" s="44"/>
      <c r="C4" s="44"/>
      <c r="D4" s="44"/>
    </row>
    <row r="5" spans="1:4" x14ac:dyDescent="0.25">
      <c r="A5" s="13" t="s">
        <v>48</v>
      </c>
      <c r="B5" s="31">
        <v>1263434.6100000001</v>
      </c>
      <c r="C5" s="36" t="s">
        <v>46</v>
      </c>
      <c r="D5" s="12"/>
    </row>
    <row r="6" spans="1:4" x14ac:dyDescent="0.25">
      <c r="A6" s="13" t="s">
        <v>49</v>
      </c>
      <c r="B6" s="31">
        <v>1137055.78</v>
      </c>
      <c r="C6" s="36" t="s">
        <v>46</v>
      </c>
      <c r="D6" s="12"/>
    </row>
    <row r="7" spans="1:4" x14ac:dyDescent="0.25">
      <c r="A7" s="13" t="s">
        <v>50</v>
      </c>
      <c r="B7" s="31">
        <f>B6-B5</f>
        <v>-126378.83000000007</v>
      </c>
      <c r="C7" s="36" t="s">
        <v>46</v>
      </c>
      <c r="D7" s="12"/>
    </row>
    <row r="8" spans="1:4" x14ac:dyDescent="0.25">
      <c r="A8" s="14" t="s">
        <v>9</v>
      </c>
      <c r="B8" s="31">
        <f>B9</f>
        <v>16929.599999999999</v>
      </c>
      <c r="C8" s="36" t="s">
        <v>46</v>
      </c>
      <c r="D8" s="12"/>
    </row>
    <row r="9" spans="1:4" x14ac:dyDescent="0.25">
      <c r="A9" s="15" t="s">
        <v>10</v>
      </c>
      <c r="B9" s="32">
        <f>750*12+660.8*12</f>
        <v>16929.599999999999</v>
      </c>
      <c r="C9" s="17" t="s">
        <v>46</v>
      </c>
      <c r="D9" s="12"/>
    </row>
    <row r="10" spans="1:4" x14ac:dyDescent="0.25">
      <c r="A10" s="16" t="s">
        <v>51</v>
      </c>
      <c r="B10" s="28">
        <f>B5+B8-B9</f>
        <v>1263434.6100000001</v>
      </c>
      <c r="C10" s="36" t="s">
        <v>46</v>
      </c>
      <c r="D10" s="18"/>
    </row>
    <row r="11" spans="1:4" x14ac:dyDescent="0.25">
      <c r="A11" s="42" t="s">
        <v>11</v>
      </c>
      <c r="B11" s="42"/>
      <c r="C11" s="42"/>
      <c r="D11" s="42"/>
    </row>
    <row r="12" spans="1:4" ht="15.75" thickBot="1" x14ac:dyDescent="0.3">
      <c r="A12" s="19" t="s">
        <v>12</v>
      </c>
      <c r="B12" s="28">
        <f>B13+B14</f>
        <v>215517.41999999998</v>
      </c>
      <c r="C12" s="36" t="s">
        <v>46</v>
      </c>
      <c r="D12" s="18"/>
    </row>
    <row r="13" spans="1:4" s="35" customFormat="1" ht="15.75" thickBot="1" x14ac:dyDescent="0.3">
      <c r="A13" s="37" t="s">
        <v>52</v>
      </c>
      <c r="B13" s="38">
        <v>105488.7</v>
      </c>
      <c r="C13" s="37" t="s">
        <v>5</v>
      </c>
      <c r="D13" s="38">
        <v>26706</v>
      </c>
    </row>
    <row r="14" spans="1:4" s="35" customFormat="1" ht="15.75" thickBot="1" x14ac:dyDescent="0.3">
      <c r="A14" s="37" t="s">
        <v>53</v>
      </c>
      <c r="B14" s="38">
        <v>110028.72</v>
      </c>
      <c r="C14" s="37" t="s">
        <v>4</v>
      </c>
      <c r="D14" s="38">
        <v>26706</v>
      </c>
    </row>
    <row r="15" spans="1:4" ht="29.25" thickBot="1" x14ac:dyDescent="0.3">
      <c r="A15" s="19" t="s">
        <v>13</v>
      </c>
      <c r="B15" s="28">
        <f>B17+B16</f>
        <v>92955.64</v>
      </c>
      <c r="C15" s="36" t="s">
        <v>46</v>
      </c>
      <c r="D15" s="18"/>
    </row>
    <row r="16" spans="1:4" s="35" customFormat="1" ht="15.75" thickBot="1" x14ac:dyDescent="0.3">
      <c r="A16" s="37" t="s">
        <v>70</v>
      </c>
      <c r="B16" s="38">
        <v>44331.79</v>
      </c>
      <c r="C16" s="37" t="s">
        <v>4</v>
      </c>
      <c r="D16" s="38">
        <v>26705.9</v>
      </c>
    </row>
    <row r="17" spans="1:4" s="35" customFormat="1" ht="15.75" thickBot="1" x14ac:dyDescent="0.3">
      <c r="A17" s="37" t="s">
        <v>54</v>
      </c>
      <c r="B17" s="38">
        <v>48623.85</v>
      </c>
      <c r="C17" s="37" t="s">
        <v>4</v>
      </c>
      <c r="D17" s="38">
        <v>25591.5</v>
      </c>
    </row>
    <row r="18" spans="1:4" ht="15.75" thickBot="1" x14ac:dyDescent="0.3">
      <c r="A18" s="19" t="s">
        <v>14</v>
      </c>
      <c r="B18" s="28">
        <f>B19</f>
        <v>12222.63</v>
      </c>
      <c r="C18" s="36" t="s">
        <v>46</v>
      </c>
      <c r="D18" s="22"/>
    </row>
    <row r="19" spans="1:4" s="35" customFormat="1" ht="15.75" thickBot="1" x14ac:dyDescent="0.3">
      <c r="A19" s="37" t="s">
        <v>62</v>
      </c>
      <c r="B19" s="38">
        <v>12222.63</v>
      </c>
      <c r="C19" s="37" t="s">
        <v>15</v>
      </c>
      <c r="D19" s="38">
        <v>189</v>
      </c>
    </row>
    <row r="20" spans="1:4" ht="29.25" thickBot="1" x14ac:dyDescent="0.3">
      <c r="A20" s="19" t="s">
        <v>16</v>
      </c>
      <c r="B20" s="28">
        <f>SUM(B21:B26)</f>
        <v>30177.78</v>
      </c>
      <c r="C20" s="36" t="s">
        <v>46</v>
      </c>
      <c r="D20" s="18"/>
    </row>
    <row r="21" spans="1:4" s="35" customFormat="1" ht="15.75" thickBot="1" x14ac:dyDescent="0.3">
      <c r="A21" s="37" t="s">
        <v>55</v>
      </c>
      <c r="B21" s="38">
        <v>2670.6</v>
      </c>
      <c r="C21" s="37" t="s">
        <v>4</v>
      </c>
      <c r="D21" s="38">
        <v>26706</v>
      </c>
    </row>
    <row r="22" spans="1:4" s="35" customFormat="1" ht="15.75" thickBot="1" x14ac:dyDescent="0.3">
      <c r="A22" s="37" t="s">
        <v>63</v>
      </c>
      <c r="B22" s="38">
        <v>2403.54</v>
      </c>
      <c r="C22" s="37" t="s">
        <v>4</v>
      </c>
      <c r="D22" s="38">
        <v>26706</v>
      </c>
    </row>
    <row r="23" spans="1:4" s="35" customFormat="1" ht="15.75" thickBot="1" x14ac:dyDescent="0.3">
      <c r="A23" s="37" t="s">
        <v>64</v>
      </c>
      <c r="B23" s="38">
        <v>2403.54</v>
      </c>
      <c r="C23" s="37" t="s">
        <v>4</v>
      </c>
      <c r="D23" s="38">
        <v>26706</v>
      </c>
    </row>
    <row r="24" spans="1:4" s="35" customFormat="1" ht="15.75" thickBot="1" x14ac:dyDescent="0.3">
      <c r="A24" s="37" t="s">
        <v>65</v>
      </c>
      <c r="B24" s="38">
        <v>2403.54</v>
      </c>
      <c r="C24" s="37" t="s">
        <v>4</v>
      </c>
      <c r="D24" s="38">
        <v>26706</v>
      </c>
    </row>
    <row r="25" spans="1:4" s="35" customFormat="1" ht="15.75" thickBot="1" x14ac:dyDescent="0.3">
      <c r="A25" s="37" t="s">
        <v>66</v>
      </c>
      <c r="B25" s="38">
        <v>10148.280000000001</v>
      </c>
      <c r="C25" s="37" t="s">
        <v>4</v>
      </c>
      <c r="D25" s="38">
        <v>26706</v>
      </c>
    </row>
    <row r="26" spans="1:4" s="35" customFormat="1" ht="15.75" thickBot="1" x14ac:dyDescent="0.3">
      <c r="A26" s="37" t="s">
        <v>67</v>
      </c>
      <c r="B26" s="38">
        <v>10148.280000000001</v>
      </c>
      <c r="C26" s="37" t="s">
        <v>4</v>
      </c>
      <c r="D26" s="38">
        <v>26706</v>
      </c>
    </row>
    <row r="27" spans="1:4" ht="29.25" thickBot="1" x14ac:dyDescent="0.3">
      <c r="A27" s="19" t="s">
        <v>17</v>
      </c>
      <c r="B27" s="28">
        <f>SUM(B28:B51)</f>
        <v>98076.819999999992</v>
      </c>
      <c r="C27" s="36" t="s">
        <v>46</v>
      </c>
      <c r="D27" s="23"/>
    </row>
    <row r="28" spans="1:4" s="35" customFormat="1" ht="15.75" customHeight="1" thickBot="1" x14ac:dyDescent="0.3">
      <c r="A28" s="37" t="s">
        <v>89</v>
      </c>
      <c r="B28" s="38">
        <v>305.2</v>
      </c>
      <c r="C28" s="37" t="s">
        <v>39</v>
      </c>
      <c r="D28" s="38">
        <v>1</v>
      </c>
    </row>
    <row r="29" spans="1:4" s="35" customFormat="1" ht="15.75" customHeight="1" thickBot="1" x14ac:dyDescent="0.3">
      <c r="A29" s="37" t="s">
        <v>38</v>
      </c>
      <c r="B29" s="38">
        <v>1270.4000000000001</v>
      </c>
      <c r="C29" s="37" t="s">
        <v>39</v>
      </c>
      <c r="D29" s="38">
        <v>16</v>
      </c>
    </row>
    <row r="30" spans="1:4" s="35" customFormat="1" ht="15.75" customHeight="1" thickBot="1" x14ac:dyDescent="0.3">
      <c r="A30" s="37" t="s">
        <v>90</v>
      </c>
      <c r="B30" s="38">
        <v>461.22</v>
      </c>
      <c r="C30" s="37" t="s">
        <v>39</v>
      </c>
      <c r="D30" s="38">
        <v>2</v>
      </c>
    </row>
    <row r="31" spans="1:4" s="35" customFormat="1" ht="15.75" customHeight="1" thickBot="1" x14ac:dyDescent="0.3">
      <c r="A31" s="37" t="s">
        <v>91</v>
      </c>
      <c r="B31" s="38">
        <v>5222.1000000000004</v>
      </c>
      <c r="C31" s="37" t="s">
        <v>39</v>
      </c>
      <c r="D31" s="38">
        <v>5</v>
      </c>
    </row>
    <row r="32" spans="1:4" s="35" customFormat="1" ht="15.75" customHeight="1" thickBot="1" x14ac:dyDescent="0.3">
      <c r="A32" s="37" t="s">
        <v>40</v>
      </c>
      <c r="B32" s="38">
        <v>1394.16</v>
      </c>
      <c r="C32" s="37" t="s">
        <v>39</v>
      </c>
      <c r="D32" s="38">
        <v>6</v>
      </c>
    </row>
    <row r="33" spans="1:4" s="35" customFormat="1" ht="15.75" customHeight="1" thickBot="1" x14ac:dyDescent="0.3">
      <c r="A33" s="37" t="s">
        <v>92</v>
      </c>
      <c r="B33" s="38">
        <v>12241.21</v>
      </c>
      <c r="C33" s="37" t="s">
        <v>4</v>
      </c>
      <c r="D33" s="38">
        <v>55.3</v>
      </c>
    </row>
    <row r="34" spans="1:4" s="35" customFormat="1" ht="15.75" customHeight="1" thickBot="1" x14ac:dyDescent="0.3">
      <c r="A34" s="37" t="s">
        <v>93</v>
      </c>
      <c r="B34" s="38">
        <v>8702.9</v>
      </c>
      <c r="C34" s="37" t="s">
        <v>94</v>
      </c>
      <c r="D34" s="38">
        <v>5</v>
      </c>
    </row>
    <row r="35" spans="1:4" s="35" customFormat="1" ht="15.75" customHeight="1" thickBot="1" x14ac:dyDescent="0.3">
      <c r="A35" s="37" t="s">
        <v>95</v>
      </c>
      <c r="B35" s="38">
        <v>1333.52</v>
      </c>
      <c r="C35" s="37" t="s">
        <v>39</v>
      </c>
      <c r="D35" s="38">
        <v>4</v>
      </c>
    </row>
    <row r="36" spans="1:4" s="35" customFormat="1" ht="15.75" customHeight="1" thickBot="1" x14ac:dyDescent="0.3">
      <c r="A36" s="37" t="s">
        <v>96</v>
      </c>
      <c r="B36" s="38">
        <v>1144.29</v>
      </c>
      <c r="C36" s="37" t="s">
        <v>97</v>
      </c>
      <c r="D36" s="38">
        <v>3</v>
      </c>
    </row>
    <row r="37" spans="1:4" s="35" customFormat="1" ht="15.75" customHeight="1" thickBot="1" x14ac:dyDescent="0.3">
      <c r="A37" s="37" t="s">
        <v>98</v>
      </c>
      <c r="B37" s="38">
        <v>1117.43</v>
      </c>
      <c r="C37" s="37" t="s">
        <v>39</v>
      </c>
      <c r="D37" s="38">
        <v>1</v>
      </c>
    </row>
    <row r="38" spans="1:4" s="35" customFormat="1" ht="15.75" customHeight="1" thickBot="1" x14ac:dyDescent="0.3">
      <c r="A38" s="37" t="s">
        <v>99</v>
      </c>
      <c r="B38" s="38">
        <v>50445</v>
      </c>
      <c r="C38" s="37" t="s">
        <v>97</v>
      </c>
      <c r="D38" s="38">
        <v>1</v>
      </c>
    </row>
    <row r="39" spans="1:4" s="35" customFormat="1" ht="15.75" customHeight="1" thickBot="1" x14ac:dyDescent="0.3">
      <c r="A39" s="37" t="s">
        <v>100</v>
      </c>
      <c r="B39" s="38">
        <v>754.05</v>
      </c>
      <c r="C39" s="37" t="s">
        <v>39</v>
      </c>
      <c r="D39" s="38">
        <v>5</v>
      </c>
    </row>
    <row r="40" spans="1:4" s="35" customFormat="1" ht="15.75" customHeight="1" thickBot="1" x14ac:dyDescent="0.3">
      <c r="A40" s="37" t="s">
        <v>101</v>
      </c>
      <c r="B40" s="38">
        <v>1394.16</v>
      </c>
      <c r="C40" s="37" t="s">
        <v>39</v>
      </c>
      <c r="D40" s="38">
        <v>6</v>
      </c>
    </row>
    <row r="41" spans="1:4" s="35" customFormat="1" ht="15.75" customHeight="1" thickBot="1" x14ac:dyDescent="0.3">
      <c r="A41" s="37" t="s">
        <v>102</v>
      </c>
      <c r="B41" s="38">
        <v>214.17</v>
      </c>
      <c r="C41" s="37" t="s">
        <v>39</v>
      </c>
      <c r="D41" s="38">
        <v>1</v>
      </c>
    </row>
    <row r="42" spans="1:4" s="35" customFormat="1" ht="15.75" customHeight="1" thickBot="1" x14ac:dyDescent="0.3">
      <c r="A42" s="37" t="s">
        <v>103</v>
      </c>
      <c r="B42" s="38">
        <v>2155.67</v>
      </c>
      <c r="C42" s="37" t="s">
        <v>39</v>
      </c>
      <c r="D42" s="38">
        <v>1</v>
      </c>
    </row>
    <row r="43" spans="1:4" s="35" customFormat="1" ht="15.75" customHeight="1" thickBot="1" x14ac:dyDescent="0.3">
      <c r="A43" s="37" t="s">
        <v>42</v>
      </c>
      <c r="B43" s="38">
        <v>137.02000000000001</v>
      </c>
      <c r="C43" s="37" t="s">
        <v>4</v>
      </c>
      <c r="D43" s="38">
        <v>1.1000000000000001</v>
      </c>
    </row>
    <row r="44" spans="1:4" s="35" customFormat="1" ht="15.75" customHeight="1" thickBot="1" x14ac:dyDescent="0.3">
      <c r="A44" s="37" t="s">
        <v>104</v>
      </c>
      <c r="B44" s="38">
        <v>518.4</v>
      </c>
      <c r="C44" s="37" t="s">
        <v>39</v>
      </c>
      <c r="D44" s="38">
        <v>10</v>
      </c>
    </row>
    <row r="45" spans="1:4" s="35" customFormat="1" ht="15.75" customHeight="1" thickBot="1" x14ac:dyDescent="0.3">
      <c r="A45" s="37" t="s">
        <v>45</v>
      </c>
      <c r="B45" s="38">
        <v>893.32</v>
      </c>
      <c r="C45" s="37" t="s">
        <v>4</v>
      </c>
      <c r="D45" s="38">
        <v>1.2</v>
      </c>
    </row>
    <row r="46" spans="1:4" s="35" customFormat="1" ht="15.75" customHeight="1" thickBot="1" x14ac:dyDescent="0.3">
      <c r="A46" s="37" t="s">
        <v>105</v>
      </c>
      <c r="B46" s="38">
        <v>1000.36</v>
      </c>
      <c r="C46" s="37" t="s">
        <v>39</v>
      </c>
      <c r="D46" s="38">
        <v>4</v>
      </c>
    </row>
    <row r="47" spans="1:4" s="35" customFormat="1" ht="15.75" customHeight="1" thickBot="1" x14ac:dyDescent="0.3">
      <c r="A47" s="37" t="s">
        <v>106</v>
      </c>
      <c r="B47" s="38">
        <v>4131.3999999999996</v>
      </c>
      <c r="C47" s="37" t="s">
        <v>107</v>
      </c>
      <c r="D47" s="38">
        <v>4</v>
      </c>
    </row>
    <row r="48" spans="1:4" s="35" customFormat="1" ht="15.75" customHeight="1" thickBot="1" x14ac:dyDescent="0.3">
      <c r="A48" s="37" t="s">
        <v>34</v>
      </c>
      <c r="B48" s="38">
        <v>1949.46</v>
      </c>
      <c r="C48" s="37" t="s">
        <v>39</v>
      </c>
      <c r="D48" s="38">
        <v>6</v>
      </c>
    </row>
    <row r="49" spans="1:5" s="35" customFormat="1" ht="15.75" thickBot="1" x14ac:dyDescent="0.3">
      <c r="A49" s="37" t="s">
        <v>108</v>
      </c>
      <c r="B49" s="38">
        <v>517.20000000000005</v>
      </c>
      <c r="C49" s="37" t="s">
        <v>5</v>
      </c>
      <c r="D49" s="38">
        <v>12</v>
      </c>
    </row>
    <row r="50" spans="1:5" s="35" customFormat="1" ht="15.75" thickBot="1" x14ac:dyDescent="0.3">
      <c r="A50" s="37" t="s">
        <v>109</v>
      </c>
      <c r="B50" s="38">
        <v>587.34</v>
      </c>
      <c r="C50" s="37" t="s">
        <v>39</v>
      </c>
      <c r="D50" s="38">
        <v>0.5</v>
      </c>
    </row>
    <row r="51" spans="1:5" s="35" customFormat="1" ht="15.75" thickBot="1" x14ac:dyDescent="0.3">
      <c r="A51" s="37" t="s">
        <v>110</v>
      </c>
      <c r="B51" s="38">
        <v>186.84</v>
      </c>
      <c r="C51" s="37" t="s">
        <v>4</v>
      </c>
      <c r="D51" s="38">
        <v>1.5</v>
      </c>
    </row>
    <row r="52" spans="1:5" ht="43.5" thickBot="1" x14ac:dyDescent="0.3">
      <c r="A52" s="19" t="s">
        <v>18</v>
      </c>
      <c r="B52" s="28">
        <f>SUM(B53:B65)</f>
        <v>287557.95</v>
      </c>
      <c r="C52" s="36" t="s">
        <v>46</v>
      </c>
      <c r="D52" s="18"/>
      <c r="E52" s="4" t="s">
        <v>3</v>
      </c>
    </row>
    <row r="53" spans="1:5" s="35" customFormat="1" ht="15.75" thickBot="1" x14ac:dyDescent="0.3">
      <c r="A53" s="37" t="s">
        <v>36</v>
      </c>
      <c r="B53" s="38">
        <v>10775.85</v>
      </c>
      <c r="C53" s="37" t="s">
        <v>37</v>
      </c>
      <c r="D53" s="38">
        <v>19</v>
      </c>
    </row>
    <row r="54" spans="1:5" s="35" customFormat="1" ht="15.75" thickBot="1" x14ac:dyDescent="0.3">
      <c r="A54" s="37" t="s">
        <v>31</v>
      </c>
      <c r="B54" s="38">
        <v>6474.88</v>
      </c>
      <c r="C54" s="37" t="s">
        <v>32</v>
      </c>
      <c r="D54" s="38">
        <v>8</v>
      </c>
    </row>
    <row r="55" spans="1:5" s="35" customFormat="1" ht="15.75" thickBot="1" x14ac:dyDescent="0.3">
      <c r="A55" s="37" t="s">
        <v>80</v>
      </c>
      <c r="B55" s="38">
        <v>235983</v>
      </c>
      <c r="C55" s="37" t="s">
        <v>81</v>
      </c>
      <c r="D55" s="38">
        <v>1</v>
      </c>
    </row>
    <row r="56" spans="1:5" s="35" customFormat="1" ht="15.75" thickBot="1" x14ac:dyDescent="0.3">
      <c r="A56" s="37" t="s">
        <v>82</v>
      </c>
      <c r="B56" s="38">
        <v>435.01</v>
      </c>
      <c r="C56" s="37" t="s">
        <v>39</v>
      </c>
      <c r="D56" s="38">
        <v>1</v>
      </c>
    </row>
    <row r="57" spans="1:5" s="35" customFormat="1" ht="15.75" thickBot="1" x14ac:dyDescent="0.3">
      <c r="A57" s="37" t="s">
        <v>83</v>
      </c>
      <c r="B57" s="38">
        <v>8.1</v>
      </c>
      <c r="C57" s="37" t="s">
        <v>5</v>
      </c>
      <c r="D57" s="38">
        <v>0.01</v>
      </c>
    </row>
    <row r="58" spans="1:5" s="35" customFormat="1" ht="15.75" thickBot="1" x14ac:dyDescent="0.3">
      <c r="A58" s="37" t="s">
        <v>84</v>
      </c>
      <c r="B58" s="38">
        <v>410.74</v>
      </c>
      <c r="C58" s="37" t="s">
        <v>39</v>
      </c>
      <c r="D58" s="38">
        <v>2</v>
      </c>
    </row>
    <row r="59" spans="1:5" s="35" customFormat="1" ht="15.75" thickBot="1" x14ac:dyDescent="0.3">
      <c r="A59" s="37" t="s">
        <v>85</v>
      </c>
      <c r="B59" s="38">
        <v>1389</v>
      </c>
      <c r="C59" s="37" t="s">
        <v>32</v>
      </c>
      <c r="D59" s="38">
        <v>2</v>
      </c>
    </row>
    <row r="60" spans="1:5" s="35" customFormat="1" ht="15.75" thickBot="1" x14ac:dyDescent="0.3">
      <c r="A60" s="37" t="s">
        <v>43</v>
      </c>
      <c r="B60" s="38">
        <v>1829.97</v>
      </c>
      <c r="C60" s="37" t="s">
        <v>39</v>
      </c>
      <c r="D60" s="38">
        <v>3</v>
      </c>
    </row>
    <row r="61" spans="1:5" s="35" customFormat="1" ht="15.75" thickBot="1" x14ac:dyDescent="0.3">
      <c r="A61" s="37" t="s">
        <v>44</v>
      </c>
      <c r="B61" s="38">
        <v>9350.4</v>
      </c>
      <c r="C61" s="37" t="s">
        <v>39</v>
      </c>
      <c r="D61" s="38">
        <v>2</v>
      </c>
    </row>
    <row r="62" spans="1:5" s="35" customFormat="1" ht="15.75" thickBot="1" x14ac:dyDescent="0.3">
      <c r="A62" s="37" t="s">
        <v>86</v>
      </c>
      <c r="B62" s="38">
        <v>3726.32</v>
      </c>
      <c r="C62" s="37" t="s">
        <v>39</v>
      </c>
      <c r="D62" s="38">
        <v>4</v>
      </c>
    </row>
    <row r="63" spans="1:5" s="35" customFormat="1" ht="15.75" thickBot="1" x14ac:dyDescent="0.3">
      <c r="A63" s="37" t="s">
        <v>87</v>
      </c>
      <c r="B63" s="38">
        <v>10412</v>
      </c>
      <c r="C63" s="37" t="s">
        <v>5</v>
      </c>
      <c r="D63" s="38">
        <v>9.5</v>
      </c>
    </row>
    <row r="64" spans="1:5" s="35" customFormat="1" ht="15.75" thickBot="1" x14ac:dyDescent="0.3">
      <c r="A64" s="37" t="s">
        <v>30</v>
      </c>
      <c r="B64" s="38">
        <v>342.68</v>
      </c>
      <c r="C64" s="37" t="s">
        <v>39</v>
      </c>
      <c r="D64" s="38">
        <v>2</v>
      </c>
    </row>
    <row r="65" spans="1:4" s="35" customFormat="1" ht="15.75" thickBot="1" x14ac:dyDescent="0.3">
      <c r="A65" s="37" t="s">
        <v>88</v>
      </c>
      <c r="B65" s="38">
        <v>6420</v>
      </c>
      <c r="C65" s="37" t="s">
        <v>5</v>
      </c>
      <c r="D65" s="38">
        <v>4</v>
      </c>
    </row>
    <row r="66" spans="1:4" ht="28.5" x14ac:dyDescent="0.25">
      <c r="A66" s="19" t="s">
        <v>19</v>
      </c>
      <c r="B66" s="28">
        <v>0</v>
      </c>
      <c r="C66" s="36" t="s">
        <v>46</v>
      </c>
      <c r="D66" s="18"/>
    </row>
    <row r="67" spans="1:4" ht="28.5" x14ac:dyDescent="0.25">
      <c r="A67" s="19" t="s">
        <v>20</v>
      </c>
      <c r="B67" s="28">
        <v>0</v>
      </c>
      <c r="C67" s="36" t="s">
        <v>46</v>
      </c>
      <c r="D67" s="18"/>
    </row>
    <row r="68" spans="1:4" x14ac:dyDescent="0.25">
      <c r="A68" s="19" t="s">
        <v>21</v>
      </c>
      <c r="B68" s="28">
        <v>0</v>
      </c>
      <c r="C68" s="36" t="s">
        <v>46</v>
      </c>
      <c r="D68" s="18"/>
    </row>
    <row r="69" spans="1:4" x14ac:dyDescent="0.25">
      <c r="A69" s="19" t="s">
        <v>22</v>
      </c>
      <c r="B69" s="28">
        <f>SUM(B70:B71)</f>
        <v>0</v>
      </c>
      <c r="C69" s="36" t="s">
        <v>46</v>
      </c>
      <c r="D69" s="18"/>
    </row>
    <row r="70" spans="1:4" s="20" customFormat="1" x14ac:dyDescent="0.25">
      <c r="A70" s="27"/>
      <c r="B70" s="29"/>
      <c r="C70" s="33"/>
      <c r="D70" s="33"/>
    </row>
    <row r="71" spans="1:4" s="20" customFormat="1" x14ac:dyDescent="0.25">
      <c r="A71" s="27"/>
      <c r="B71" s="29"/>
      <c r="C71" s="33"/>
      <c r="D71" s="33"/>
    </row>
    <row r="72" spans="1:4" ht="29.25" thickBot="1" x14ac:dyDescent="0.3">
      <c r="A72" s="19" t="s">
        <v>23</v>
      </c>
      <c r="B72" s="28">
        <f>B74+B73</f>
        <v>12818.880000000001</v>
      </c>
      <c r="C72" s="36" t="s">
        <v>46</v>
      </c>
      <c r="D72" s="18"/>
    </row>
    <row r="73" spans="1:4" s="35" customFormat="1" ht="15.75" thickBot="1" x14ac:dyDescent="0.3">
      <c r="A73" s="37" t="s">
        <v>71</v>
      </c>
      <c r="B73" s="38">
        <v>6142.38</v>
      </c>
      <c r="C73" s="37" t="s">
        <v>4</v>
      </c>
      <c r="D73" s="38">
        <v>26706</v>
      </c>
    </row>
    <row r="74" spans="1:4" s="35" customFormat="1" ht="15.75" thickBot="1" x14ac:dyDescent="0.3">
      <c r="A74" s="37" t="s">
        <v>56</v>
      </c>
      <c r="B74" s="38">
        <v>6676.5</v>
      </c>
      <c r="C74" s="37" t="s">
        <v>4</v>
      </c>
      <c r="D74" s="38">
        <v>26706</v>
      </c>
    </row>
    <row r="75" spans="1:4" ht="29.25" thickBot="1" x14ac:dyDescent="0.3">
      <c r="A75" s="19" t="s">
        <v>24</v>
      </c>
      <c r="B75" s="28">
        <f>B76+B77</f>
        <v>49673.16</v>
      </c>
      <c r="C75" s="36" t="s">
        <v>46</v>
      </c>
      <c r="D75" s="18"/>
    </row>
    <row r="76" spans="1:4" s="35" customFormat="1" ht="15.75" thickBot="1" x14ac:dyDescent="0.3">
      <c r="A76" s="37" t="s">
        <v>72</v>
      </c>
      <c r="B76" s="38">
        <v>24035.4</v>
      </c>
      <c r="C76" s="37" t="s">
        <v>5</v>
      </c>
      <c r="D76" s="38">
        <v>26706</v>
      </c>
    </row>
    <row r="77" spans="1:4" s="35" customFormat="1" ht="15.75" thickBot="1" x14ac:dyDescent="0.3">
      <c r="A77" s="37" t="s">
        <v>73</v>
      </c>
      <c r="B77" s="38">
        <v>25637.759999999998</v>
      </c>
      <c r="C77" s="37" t="s">
        <v>4</v>
      </c>
      <c r="D77" s="38">
        <v>26706</v>
      </c>
    </row>
    <row r="78" spans="1:4" ht="29.25" thickBot="1" x14ac:dyDescent="0.3">
      <c r="A78" s="19" t="s">
        <v>25</v>
      </c>
      <c r="B78" s="28">
        <f>B79</f>
        <v>1657.5</v>
      </c>
      <c r="C78" s="36" t="s">
        <v>46</v>
      </c>
      <c r="D78" s="18"/>
    </row>
    <row r="79" spans="1:4" s="35" customFormat="1" ht="15.75" thickBot="1" x14ac:dyDescent="0.3">
      <c r="A79" s="37" t="s">
        <v>29</v>
      </c>
      <c r="B79" s="38">
        <v>1657.5</v>
      </c>
      <c r="C79" s="37" t="s">
        <v>4</v>
      </c>
      <c r="D79" s="38">
        <v>1105</v>
      </c>
    </row>
    <row r="80" spans="1:4" ht="43.5" thickBot="1" x14ac:dyDescent="0.3">
      <c r="A80" s="19" t="s">
        <v>26</v>
      </c>
      <c r="B80" s="28">
        <f>SUM(B81:B88)</f>
        <v>151675.01</v>
      </c>
      <c r="C80" s="36" t="s">
        <v>46</v>
      </c>
      <c r="D80" s="18"/>
    </row>
    <row r="81" spans="1:8" s="35" customFormat="1" ht="15.75" thickBot="1" x14ac:dyDescent="0.3">
      <c r="A81" s="37" t="s">
        <v>68</v>
      </c>
      <c r="B81" s="38">
        <v>65429.45</v>
      </c>
      <c r="C81" s="37" t="s">
        <v>4</v>
      </c>
      <c r="D81" s="38">
        <v>26705.9</v>
      </c>
    </row>
    <row r="82" spans="1:8" s="35" customFormat="1" ht="15.75" thickBot="1" x14ac:dyDescent="0.3">
      <c r="A82" s="37" t="s">
        <v>69</v>
      </c>
      <c r="B82" s="38">
        <v>73437.36</v>
      </c>
      <c r="C82" s="37" t="s">
        <v>4</v>
      </c>
      <c r="D82" s="38">
        <v>26704.5</v>
      </c>
    </row>
    <row r="83" spans="1:8" s="35" customFormat="1" ht="15.75" thickBot="1" x14ac:dyDescent="0.3">
      <c r="A83" s="37" t="s">
        <v>74</v>
      </c>
      <c r="B83" s="38">
        <v>454</v>
      </c>
      <c r="C83" s="37" t="s">
        <v>4</v>
      </c>
      <c r="D83" s="38">
        <v>26706</v>
      </c>
    </row>
    <row r="84" spans="1:8" s="35" customFormat="1" ht="15.75" thickBot="1" x14ac:dyDescent="0.3">
      <c r="A84" s="39" t="s">
        <v>57</v>
      </c>
      <c r="B84" s="40">
        <v>454</v>
      </c>
      <c r="C84" s="39" t="s">
        <v>4</v>
      </c>
      <c r="D84" s="40">
        <v>26706</v>
      </c>
    </row>
    <row r="85" spans="1:8" s="35" customFormat="1" ht="15.75" thickBot="1" x14ac:dyDescent="0.3">
      <c r="A85" s="37" t="s">
        <v>75</v>
      </c>
      <c r="B85" s="38">
        <v>7873.94</v>
      </c>
      <c r="C85" s="37" t="s">
        <v>39</v>
      </c>
      <c r="D85" s="38">
        <v>2</v>
      </c>
    </row>
    <row r="86" spans="1:8" s="35" customFormat="1" ht="15.75" thickBot="1" x14ac:dyDescent="0.3">
      <c r="A86" s="37" t="s">
        <v>76</v>
      </c>
      <c r="B86" s="38">
        <v>621.82000000000005</v>
      </c>
      <c r="C86" s="37" t="s">
        <v>77</v>
      </c>
      <c r="D86" s="38">
        <v>0.2</v>
      </c>
    </row>
    <row r="87" spans="1:8" s="35" customFormat="1" ht="15.75" thickBot="1" x14ac:dyDescent="0.3">
      <c r="A87" s="37" t="s">
        <v>78</v>
      </c>
      <c r="B87" s="38">
        <v>1942.5</v>
      </c>
      <c r="C87" s="37" t="s">
        <v>41</v>
      </c>
      <c r="D87" s="38">
        <v>250</v>
      </c>
    </row>
    <row r="88" spans="1:8" s="35" customFormat="1" ht="15.75" thickBot="1" x14ac:dyDescent="0.3">
      <c r="A88" s="37" t="s">
        <v>79</v>
      </c>
      <c r="B88" s="38">
        <v>1461.94</v>
      </c>
      <c r="C88" s="37" t="s">
        <v>39</v>
      </c>
      <c r="D88" s="38">
        <v>1</v>
      </c>
    </row>
    <row r="89" spans="1:8" x14ac:dyDescent="0.25">
      <c r="A89" s="19" t="s">
        <v>27</v>
      </c>
      <c r="B89" s="28">
        <f>B90</f>
        <v>6000</v>
      </c>
      <c r="C89" s="36" t="s">
        <v>46</v>
      </c>
      <c r="D89" s="18"/>
    </row>
    <row r="90" spans="1:8" ht="30" x14ac:dyDescent="0.25">
      <c r="A90" s="24" t="s">
        <v>7</v>
      </c>
      <c r="B90" s="30">
        <f>D90*5*12</f>
        <v>6000</v>
      </c>
      <c r="C90" s="25" t="s">
        <v>6</v>
      </c>
      <c r="D90" s="21">
        <v>100</v>
      </c>
    </row>
    <row r="91" spans="1:8" x14ac:dyDescent="0.25">
      <c r="A91" s="16" t="s">
        <v>58</v>
      </c>
      <c r="B91" s="28">
        <f>B12+B15+B18+B20+B27+B52+B66+B67+B68+B69+B72+B75+B78+B80</f>
        <v>952332.79</v>
      </c>
      <c r="C91" s="36" t="s">
        <v>46</v>
      </c>
      <c r="D91" s="18"/>
      <c r="H91" s="1" t="e">
        <f>B91='[1]Работы 2020'!C59</f>
        <v>#REF!</v>
      </c>
    </row>
    <row r="92" spans="1:8" x14ac:dyDescent="0.25">
      <c r="A92" s="16" t="s">
        <v>59</v>
      </c>
      <c r="B92" s="28">
        <f>B91*1.2+B89</f>
        <v>1148799.348</v>
      </c>
      <c r="C92" s="36" t="s">
        <v>46</v>
      </c>
      <c r="D92" s="18"/>
    </row>
    <row r="93" spans="1:8" x14ac:dyDescent="0.25">
      <c r="A93" s="16" t="s">
        <v>60</v>
      </c>
      <c r="B93" s="28">
        <f>B5+B8-B92</f>
        <v>131564.8620000002</v>
      </c>
      <c r="C93" s="36" t="s">
        <v>46</v>
      </c>
      <c r="D93" s="18"/>
    </row>
    <row r="94" spans="1:8" ht="28.5" x14ac:dyDescent="0.25">
      <c r="A94" s="19" t="s">
        <v>61</v>
      </c>
      <c r="B94" s="28">
        <f>B93+B7</f>
        <v>5186.0320000001229</v>
      </c>
      <c r="C94" s="36" t="s">
        <v>46</v>
      </c>
      <c r="D94" s="18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6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9"/>
  <sheetViews>
    <sheetView topLeftCell="A37" workbookViewId="0">
      <selection activeCell="D69" sqref="D69"/>
    </sheetView>
  </sheetViews>
  <sheetFormatPr defaultRowHeight="15" x14ac:dyDescent="0.25"/>
  <cols>
    <col min="1" max="1" width="70.5703125" style="35" customWidth="1"/>
    <col min="2" max="2" width="12.5703125" style="35" customWidth="1"/>
    <col min="3" max="3" width="20.5703125" style="35" customWidth="1"/>
    <col min="4" max="4" width="12.5703125" style="35" customWidth="1"/>
    <col min="5" max="16384" width="9.140625" style="35"/>
  </cols>
  <sheetData>
    <row r="2" spans="1:4" x14ac:dyDescent="0.25">
      <c r="A2" s="35" t="s">
        <v>111</v>
      </c>
    </row>
    <row r="3" spans="1:4" x14ac:dyDescent="0.25">
      <c r="A3" s="35" t="s">
        <v>112</v>
      </c>
    </row>
    <row r="4" spans="1:4" ht="15.75" thickBot="1" x14ac:dyDescent="0.3"/>
    <row r="5" spans="1:4" ht="15.75" thickBot="1" x14ac:dyDescent="0.3">
      <c r="A5" s="45" t="s">
        <v>113</v>
      </c>
      <c r="B5" s="45" t="s">
        <v>114</v>
      </c>
      <c r="C5" s="45" t="s">
        <v>115</v>
      </c>
      <c r="D5" s="45" t="s">
        <v>116</v>
      </c>
    </row>
    <row r="6" spans="1:4" s="48" customFormat="1" ht="15.75" thickBot="1" x14ac:dyDescent="0.3">
      <c r="A6" s="46" t="s">
        <v>75</v>
      </c>
      <c r="B6" s="47">
        <v>7873.94</v>
      </c>
      <c r="C6" s="46" t="s">
        <v>39</v>
      </c>
      <c r="D6" s="47">
        <v>2</v>
      </c>
    </row>
    <row r="7" spans="1:4" s="48" customFormat="1" ht="15.75" thickBot="1" x14ac:dyDescent="0.3">
      <c r="A7" s="46" t="s">
        <v>62</v>
      </c>
      <c r="B7" s="47">
        <v>12222.63</v>
      </c>
      <c r="C7" s="46" t="s">
        <v>15</v>
      </c>
      <c r="D7" s="47">
        <v>189</v>
      </c>
    </row>
    <row r="8" spans="1:4" s="48" customFormat="1" ht="15.75" thickBot="1" x14ac:dyDescent="0.3">
      <c r="A8" s="46" t="s">
        <v>36</v>
      </c>
      <c r="B8" s="47">
        <v>10775.85</v>
      </c>
      <c r="C8" s="46" t="s">
        <v>37</v>
      </c>
      <c r="D8" s="47">
        <v>19</v>
      </c>
    </row>
    <row r="9" spans="1:4" s="48" customFormat="1" ht="15.75" thickBot="1" x14ac:dyDescent="0.3">
      <c r="A9" s="46" t="s">
        <v>55</v>
      </c>
      <c r="B9" s="47">
        <v>2670.6</v>
      </c>
      <c r="C9" s="46" t="s">
        <v>4</v>
      </c>
      <c r="D9" s="47">
        <v>26706</v>
      </c>
    </row>
    <row r="10" spans="1:4" s="48" customFormat="1" ht="15.75" thickBot="1" x14ac:dyDescent="0.3">
      <c r="A10" s="46" t="s">
        <v>63</v>
      </c>
      <c r="B10" s="47">
        <v>2403.54</v>
      </c>
      <c r="C10" s="46" t="s">
        <v>4</v>
      </c>
      <c r="D10" s="47">
        <v>26706</v>
      </c>
    </row>
    <row r="11" spans="1:4" s="48" customFormat="1" ht="18.75" customHeight="1" thickBot="1" x14ac:dyDescent="0.3">
      <c r="A11" s="46" t="s">
        <v>89</v>
      </c>
      <c r="B11" s="47">
        <v>305.2</v>
      </c>
      <c r="C11" s="46" t="s">
        <v>39</v>
      </c>
      <c r="D11" s="47">
        <v>1</v>
      </c>
    </row>
    <row r="12" spans="1:4" s="48" customFormat="1" ht="15.75" thickBot="1" x14ac:dyDescent="0.3">
      <c r="A12" s="46" t="s">
        <v>29</v>
      </c>
      <c r="B12" s="47">
        <v>1657.5</v>
      </c>
      <c r="C12" s="46" t="s">
        <v>4</v>
      </c>
      <c r="D12" s="47">
        <v>1105</v>
      </c>
    </row>
    <row r="13" spans="1:4" s="48" customFormat="1" ht="15.75" thickBot="1" x14ac:dyDescent="0.3">
      <c r="A13" s="46" t="s">
        <v>76</v>
      </c>
      <c r="B13" s="47">
        <v>621.82000000000005</v>
      </c>
      <c r="C13" s="46" t="s">
        <v>77</v>
      </c>
      <c r="D13" s="47">
        <v>0.2</v>
      </c>
    </row>
    <row r="14" spans="1:4" s="48" customFormat="1" ht="15.75" thickBot="1" x14ac:dyDescent="0.3">
      <c r="A14" s="46" t="s">
        <v>78</v>
      </c>
      <c r="B14" s="47">
        <v>1942.5</v>
      </c>
      <c r="C14" s="46" t="s">
        <v>41</v>
      </c>
      <c r="D14" s="47">
        <v>250</v>
      </c>
    </row>
    <row r="15" spans="1:4" s="48" customFormat="1" ht="15.75" thickBot="1" x14ac:dyDescent="0.3">
      <c r="A15" s="46" t="s">
        <v>31</v>
      </c>
      <c r="B15" s="47">
        <v>6474.88</v>
      </c>
      <c r="C15" s="46" t="s">
        <v>32</v>
      </c>
      <c r="D15" s="47">
        <v>8</v>
      </c>
    </row>
    <row r="16" spans="1:4" s="48" customFormat="1" ht="15.75" thickBot="1" x14ac:dyDescent="0.3">
      <c r="A16" s="46" t="s">
        <v>80</v>
      </c>
      <c r="B16" s="47">
        <v>235983</v>
      </c>
      <c r="C16" s="46" t="s">
        <v>81</v>
      </c>
      <c r="D16" s="47">
        <v>1</v>
      </c>
    </row>
    <row r="17" spans="1:4" s="48" customFormat="1" ht="18.75" customHeight="1" thickBot="1" x14ac:dyDescent="0.3">
      <c r="A17" s="46" t="s">
        <v>38</v>
      </c>
      <c r="B17" s="47">
        <v>1270.4000000000001</v>
      </c>
      <c r="C17" s="46" t="s">
        <v>39</v>
      </c>
      <c r="D17" s="47">
        <v>16</v>
      </c>
    </row>
    <row r="18" spans="1:4" s="48" customFormat="1" ht="18.75" customHeight="1" thickBot="1" x14ac:dyDescent="0.3">
      <c r="A18" s="46" t="s">
        <v>90</v>
      </c>
      <c r="B18" s="47">
        <v>461.22</v>
      </c>
      <c r="C18" s="46" t="s">
        <v>39</v>
      </c>
      <c r="D18" s="47">
        <v>2</v>
      </c>
    </row>
    <row r="19" spans="1:4" s="48" customFormat="1" ht="18.75" customHeight="1" thickBot="1" x14ac:dyDescent="0.3">
      <c r="A19" s="46" t="s">
        <v>91</v>
      </c>
      <c r="B19" s="47">
        <v>5222.1000000000004</v>
      </c>
      <c r="C19" s="46" t="s">
        <v>39</v>
      </c>
      <c r="D19" s="47">
        <v>5</v>
      </c>
    </row>
    <row r="20" spans="1:4" s="48" customFormat="1" ht="18.75" customHeight="1" thickBot="1" x14ac:dyDescent="0.3">
      <c r="A20" s="46" t="s">
        <v>40</v>
      </c>
      <c r="B20" s="47">
        <v>1394.16</v>
      </c>
      <c r="C20" s="46" t="s">
        <v>39</v>
      </c>
      <c r="D20" s="47">
        <v>6</v>
      </c>
    </row>
    <row r="21" spans="1:4" s="48" customFormat="1" ht="18.75" customHeight="1" thickBot="1" x14ac:dyDescent="0.3">
      <c r="A21" s="46" t="s">
        <v>92</v>
      </c>
      <c r="B21" s="47">
        <v>12241.21</v>
      </c>
      <c r="C21" s="46" t="s">
        <v>4</v>
      </c>
      <c r="D21" s="47">
        <v>55.3</v>
      </c>
    </row>
    <row r="22" spans="1:4" s="48" customFormat="1" ht="18.75" customHeight="1" thickBot="1" x14ac:dyDescent="0.3">
      <c r="A22" s="46" t="s">
        <v>93</v>
      </c>
      <c r="B22" s="47">
        <v>8702.9</v>
      </c>
      <c r="C22" s="46" t="s">
        <v>94</v>
      </c>
      <c r="D22" s="47">
        <v>5</v>
      </c>
    </row>
    <row r="23" spans="1:4" s="48" customFormat="1" ht="18.75" customHeight="1" thickBot="1" x14ac:dyDescent="0.3">
      <c r="A23" s="46" t="s">
        <v>95</v>
      </c>
      <c r="B23" s="47">
        <v>1333.52</v>
      </c>
      <c r="C23" s="46" t="s">
        <v>39</v>
      </c>
      <c r="D23" s="47">
        <v>4</v>
      </c>
    </row>
    <row r="24" spans="1:4" s="48" customFormat="1" ht="15.75" thickBot="1" x14ac:dyDescent="0.3">
      <c r="A24" s="46" t="s">
        <v>74</v>
      </c>
      <c r="B24" s="47">
        <v>454</v>
      </c>
      <c r="C24" s="46" t="s">
        <v>4</v>
      </c>
      <c r="D24" s="47">
        <v>26706</v>
      </c>
    </row>
    <row r="25" spans="1:4" s="48" customFormat="1" ht="15.75" thickBot="1" x14ac:dyDescent="0.3">
      <c r="A25" s="46" t="s">
        <v>57</v>
      </c>
      <c r="B25" s="47">
        <v>454</v>
      </c>
      <c r="C25" s="46" t="s">
        <v>4</v>
      </c>
      <c r="D25" s="47">
        <v>26706</v>
      </c>
    </row>
    <row r="26" spans="1:4" s="48" customFormat="1" ht="18.75" customHeight="1" thickBot="1" x14ac:dyDescent="0.3">
      <c r="A26" s="46" t="s">
        <v>96</v>
      </c>
      <c r="B26" s="47">
        <v>1144.29</v>
      </c>
      <c r="C26" s="46" t="s">
        <v>97</v>
      </c>
      <c r="D26" s="47">
        <v>3</v>
      </c>
    </row>
    <row r="27" spans="1:4" s="48" customFormat="1" ht="18.75" customHeight="1" thickBot="1" x14ac:dyDescent="0.3">
      <c r="A27" s="46" t="s">
        <v>98</v>
      </c>
      <c r="B27" s="47">
        <v>1117.43</v>
      </c>
      <c r="C27" s="46" t="s">
        <v>39</v>
      </c>
      <c r="D27" s="47">
        <v>1</v>
      </c>
    </row>
    <row r="28" spans="1:4" s="48" customFormat="1" ht="18.75" customHeight="1" thickBot="1" x14ac:dyDescent="0.3">
      <c r="A28" s="46" t="s">
        <v>99</v>
      </c>
      <c r="B28" s="47">
        <v>50445</v>
      </c>
      <c r="C28" s="46" t="s">
        <v>97</v>
      </c>
      <c r="D28" s="47">
        <v>1</v>
      </c>
    </row>
    <row r="29" spans="1:4" s="48" customFormat="1" ht="18.75" customHeight="1" thickBot="1" x14ac:dyDescent="0.3">
      <c r="A29" s="46" t="s">
        <v>100</v>
      </c>
      <c r="B29" s="47">
        <v>754.05</v>
      </c>
      <c r="C29" s="46" t="s">
        <v>39</v>
      </c>
      <c r="D29" s="47">
        <v>5</v>
      </c>
    </row>
    <row r="30" spans="1:4" s="48" customFormat="1" ht="18.75" customHeight="1" thickBot="1" x14ac:dyDescent="0.3">
      <c r="A30" s="46" t="s">
        <v>101</v>
      </c>
      <c r="B30" s="47">
        <v>1394.16</v>
      </c>
      <c r="C30" s="46" t="s">
        <v>39</v>
      </c>
      <c r="D30" s="47">
        <v>6</v>
      </c>
    </row>
    <row r="31" spans="1:4" s="48" customFormat="1" ht="15.75" thickBot="1" x14ac:dyDescent="0.3">
      <c r="A31" s="46" t="s">
        <v>82</v>
      </c>
      <c r="B31" s="47">
        <v>435.01</v>
      </c>
      <c r="C31" s="46" t="s">
        <v>39</v>
      </c>
      <c r="D31" s="47">
        <v>1</v>
      </c>
    </row>
    <row r="32" spans="1:4" s="48" customFormat="1" ht="18.75" customHeight="1" thickBot="1" x14ac:dyDescent="0.3">
      <c r="A32" s="46" t="s">
        <v>102</v>
      </c>
      <c r="B32" s="47">
        <v>214.17</v>
      </c>
      <c r="C32" s="46" t="s">
        <v>39</v>
      </c>
      <c r="D32" s="47">
        <v>1</v>
      </c>
    </row>
    <row r="33" spans="1:4" s="48" customFormat="1" ht="18.75" customHeight="1" thickBot="1" x14ac:dyDescent="0.3">
      <c r="A33" s="46" t="s">
        <v>103</v>
      </c>
      <c r="B33" s="47">
        <v>2155.67</v>
      </c>
      <c r="C33" s="46" t="s">
        <v>39</v>
      </c>
      <c r="D33" s="47">
        <v>1</v>
      </c>
    </row>
    <row r="34" spans="1:4" s="48" customFormat="1" ht="15.75" thickBot="1" x14ac:dyDescent="0.3">
      <c r="A34" s="46" t="s">
        <v>83</v>
      </c>
      <c r="B34" s="47">
        <v>8.1</v>
      </c>
      <c r="C34" s="46" t="s">
        <v>5</v>
      </c>
      <c r="D34" s="47">
        <v>0.01</v>
      </c>
    </row>
    <row r="35" spans="1:4" s="48" customFormat="1" ht="15.75" thickBot="1" x14ac:dyDescent="0.3">
      <c r="A35" s="46" t="s">
        <v>84</v>
      </c>
      <c r="B35" s="47">
        <v>410.74</v>
      </c>
      <c r="C35" s="46" t="s">
        <v>39</v>
      </c>
      <c r="D35" s="47">
        <v>2</v>
      </c>
    </row>
    <row r="36" spans="1:4" s="48" customFormat="1" ht="18.75" customHeight="1" thickBot="1" x14ac:dyDescent="0.3">
      <c r="A36" s="46" t="s">
        <v>42</v>
      </c>
      <c r="B36" s="47">
        <v>137.02000000000001</v>
      </c>
      <c r="C36" s="46" t="s">
        <v>4</v>
      </c>
      <c r="D36" s="47">
        <v>1.1000000000000001</v>
      </c>
    </row>
    <row r="37" spans="1:4" s="48" customFormat="1" ht="15.75" thickBot="1" x14ac:dyDescent="0.3">
      <c r="A37" s="46" t="s">
        <v>85</v>
      </c>
      <c r="B37" s="47">
        <v>1389</v>
      </c>
      <c r="C37" s="46" t="s">
        <v>32</v>
      </c>
      <c r="D37" s="47">
        <v>2</v>
      </c>
    </row>
    <row r="38" spans="1:4" s="48" customFormat="1" ht="15.75" thickBot="1" x14ac:dyDescent="0.3">
      <c r="A38" s="46" t="s">
        <v>43</v>
      </c>
      <c r="B38" s="47">
        <v>1829.97</v>
      </c>
      <c r="C38" s="46" t="s">
        <v>39</v>
      </c>
      <c r="D38" s="47">
        <v>3</v>
      </c>
    </row>
    <row r="39" spans="1:4" s="48" customFormat="1" ht="15.75" thickBot="1" x14ac:dyDescent="0.3">
      <c r="A39" s="46" t="s">
        <v>44</v>
      </c>
      <c r="B39" s="47">
        <v>9350.4</v>
      </c>
      <c r="C39" s="46" t="s">
        <v>39</v>
      </c>
      <c r="D39" s="47">
        <v>2</v>
      </c>
    </row>
    <row r="40" spans="1:4" s="48" customFormat="1" ht="18.75" customHeight="1" thickBot="1" x14ac:dyDescent="0.3">
      <c r="A40" s="46" t="s">
        <v>104</v>
      </c>
      <c r="B40" s="47">
        <v>518.4</v>
      </c>
      <c r="C40" s="46" t="s">
        <v>39</v>
      </c>
      <c r="D40" s="47">
        <v>10</v>
      </c>
    </row>
    <row r="41" spans="1:4" s="48" customFormat="1" ht="18.75" customHeight="1" thickBot="1" x14ac:dyDescent="0.3">
      <c r="A41" s="46" t="s">
        <v>45</v>
      </c>
      <c r="B41" s="47">
        <v>893.32</v>
      </c>
      <c r="C41" s="46" t="s">
        <v>4</v>
      </c>
      <c r="D41" s="47">
        <v>1.2</v>
      </c>
    </row>
    <row r="42" spans="1:4" s="48" customFormat="1" ht="15.75" thickBot="1" x14ac:dyDescent="0.3">
      <c r="A42" s="46" t="s">
        <v>86</v>
      </c>
      <c r="B42" s="47">
        <v>3726.32</v>
      </c>
      <c r="C42" s="46" t="s">
        <v>39</v>
      </c>
      <c r="D42" s="47">
        <v>4</v>
      </c>
    </row>
    <row r="43" spans="1:4" s="48" customFormat="1" ht="15.75" thickBot="1" x14ac:dyDescent="0.3">
      <c r="A43" s="46" t="s">
        <v>87</v>
      </c>
      <c r="B43" s="47">
        <v>10412</v>
      </c>
      <c r="C43" s="46" t="s">
        <v>5</v>
      </c>
      <c r="D43" s="47">
        <v>9.5</v>
      </c>
    </row>
    <row r="44" spans="1:4" s="48" customFormat="1" ht="15.75" thickBot="1" x14ac:dyDescent="0.3">
      <c r="A44" s="46" t="s">
        <v>72</v>
      </c>
      <c r="B44" s="47">
        <v>24035.4</v>
      </c>
      <c r="C44" s="46" t="s">
        <v>5</v>
      </c>
      <c r="D44" s="47">
        <v>26706</v>
      </c>
    </row>
    <row r="45" spans="1:4" s="48" customFormat="1" ht="15.75" thickBot="1" x14ac:dyDescent="0.3">
      <c r="A45" s="46" t="s">
        <v>73</v>
      </c>
      <c r="B45" s="47">
        <v>25637.759999999998</v>
      </c>
      <c r="C45" s="46" t="s">
        <v>4</v>
      </c>
      <c r="D45" s="47">
        <v>26706</v>
      </c>
    </row>
    <row r="46" spans="1:4" s="48" customFormat="1" ht="15.75" thickBot="1" x14ac:dyDescent="0.3">
      <c r="A46" s="46" t="s">
        <v>71</v>
      </c>
      <c r="B46" s="47">
        <v>6142.38</v>
      </c>
      <c r="C46" s="46" t="s">
        <v>4</v>
      </c>
      <c r="D46" s="47">
        <v>26706</v>
      </c>
    </row>
    <row r="47" spans="1:4" s="48" customFormat="1" ht="15.75" thickBot="1" x14ac:dyDescent="0.3">
      <c r="A47" s="46" t="s">
        <v>56</v>
      </c>
      <c r="B47" s="47">
        <v>6676.5</v>
      </c>
      <c r="C47" s="46" t="s">
        <v>4</v>
      </c>
      <c r="D47" s="47">
        <v>26706</v>
      </c>
    </row>
    <row r="48" spans="1:4" s="48" customFormat="1" ht="15.75" thickBot="1" x14ac:dyDescent="0.3">
      <c r="A48" s="46" t="s">
        <v>70</v>
      </c>
      <c r="B48" s="47">
        <v>44331.79</v>
      </c>
      <c r="C48" s="46" t="s">
        <v>4</v>
      </c>
      <c r="D48" s="47">
        <v>26705.9</v>
      </c>
    </row>
    <row r="49" spans="1:4" s="48" customFormat="1" ht="15.75" thickBot="1" x14ac:dyDescent="0.3">
      <c r="A49" s="46" t="s">
        <v>54</v>
      </c>
      <c r="B49" s="47">
        <v>48623.85</v>
      </c>
      <c r="C49" s="46" t="s">
        <v>4</v>
      </c>
      <c r="D49" s="47">
        <v>25591.5</v>
      </c>
    </row>
    <row r="50" spans="1:4" s="48" customFormat="1" ht="15.75" thickBot="1" x14ac:dyDescent="0.3">
      <c r="A50" s="46" t="s">
        <v>68</v>
      </c>
      <c r="B50" s="47">
        <v>65429.45</v>
      </c>
      <c r="C50" s="46" t="s">
        <v>4</v>
      </c>
      <c r="D50" s="47">
        <v>26705.9</v>
      </c>
    </row>
    <row r="51" spans="1:4" s="48" customFormat="1" ht="15.75" thickBot="1" x14ac:dyDescent="0.3">
      <c r="A51" s="46" t="s">
        <v>69</v>
      </c>
      <c r="B51" s="47">
        <v>73437.36</v>
      </c>
      <c r="C51" s="46" t="s">
        <v>4</v>
      </c>
      <c r="D51" s="47">
        <v>26704.5</v>
      </c>
    </row>
    <row r="52" spans="1:4" s="48" customFormat="1" ht="15.75" thickBot="1" x14ac:dyDescent="0.3">
      <c r="A52" s="46" t="s">
        <v>52</v>
      </c>
      <c r="B52" s="47">
        <v>105488.7</v>
      </c>
      <c r="C52" s="46" t="s">
        <v>5</v>
      </c>
      <c r="D52" s="47">
        <v>26706</v>
      </c>
    </row>
    <row r="53" spans="1:4" s="48" customFormat="1" ht="15.75" thickBot="1" x14ac:dyDescent="0.3">
      <c r="A53" s="46" t="s">
        <v>53</v>
      </c>
      <c r="B53" s="47">
        <v>110028.72</v>
      </c>
      <c r="C53" s="46" t="s">
        <v>4</v>
      </c>
      <c r="D53" s="47">
        <v>26706</v>
      </c>
    </row>
    <row r="54" spans="1:4" s="48" customFormat="1" ht="15.75" thickBot="1" x14ac:dyDescent="0.3">
      <c r="A54" s="46" t="s">
        <v>79</v>
      </c>
      <c r="B54" s="47">
        <v>1461.94</v>
      </c>
      <c r="C54" s="46" t="s">
        <v>39</v>
      </c>
      <c r="D54" s="47">
        <v>1</v>
      </c>
    </row>
    <row r="55" spans="1:4" s="48" customFormat="1" ht="18.75" customHeight="1" thickBot="1" x14ac:dyDescent="0.3">
      <c r="A55" s="46" t="s">
        <v>105</v>
      </c>
      <c r="B55" s="47">
        <v>1000.36</v>
      </c>
      <c r="C55" s="46" t="s">
        <v>39</v>
      </c>
      <c r="D55" s="47">
        <v>4</v>
      </c>
    </row>
    <row r="56" spans="1:4" s="48" customFormat="1" ht="18.75" customHeight="1" thickBot="1" x14ac:dyDescent="0.3">
      <c r="A56" s="46" t="s">
        <v>106</v>
      </c>
      <c r="B56" s="47">
        <v>4131.3999999999996</v>
      </c>
      <c r="C56" s="46" t="s">
        <v>107</v>
      </c>
      <c r="D56" s="47">
        <v>4</v>
      </c>
    </row>
    <row r="57" spans="1:4" s="48" customFormat="1" ht="15.75" thickBot="1" x14ac:dyDescent="0.3">
      <c r="A57" s="46" t="s">
        <v>30</v>
      </c>
      <c r="B57" s="47">
        <v>342.68</v>
      </c>
      <c r="C57" s="46" t="s">
        <v>39</v>
      </c>
      <c r="D57" s="47">
        <v>2</v>
      </c>
    </row>
    <row r="58" spans="1:4" s="48" customFormat="1" ht="18.75" customHeight="1" thickBot="1" x14ac:dyDescent="0.3">
      <c r="A58" s="46" t="s">
        <v>34</v>
      </c>
      <c r="B58" s="47">
        <v>1949.46</v>
      </c>
      <c r="C58" s="46" t="s">
        <v>39</v>
      </c>
      <c r="D58" s="47">
        <v>6</v>
      </c>
    </row>
    <row r="59" spans="1:4" s="48" customFormat="1" ht="15.75" thickBot="1" x14ac:dyDescent="0.3">
      <c r="A59" s="46" t="s">
        <v>108</v>
      </c>
      <c r="B59" s="47">
        <v>517.20000000000005</v>
      </c>
      <c r="C59" s="46" t="s">
        <v>5</v>
      </c>
      <c r="D59" s="47">
        <v>12</v>
      </c>
    </row>
    <row r="60" spans="1:4" s="48" customFormat="1" ht="15.75" thickBot="1" x14ac:dyDescent="0.3">
      <c r="A60" s="46" t="s">
        <v>64</v>
      </c>
      <c r="B60" s="47">
        <v>2403.54</v>
      </c>
      <c r="C60" s="46" t="s">
        <v>4</v>
      </c>
      <c r="D60" s="47">
        <v>26706</v>
      </c>
    </row>
    <row r="61" spans="1:4" s="48" customFormat="1" ht="15.75" thickBot="1" x14ac:dyDescent="0.3">
      <c r="A61" s="46" t="s">
        <v>65</v>
      </c>
      <c r="B61" s="47">
        <v>2403.54</v>
      </c>
      <c r="C61" s="46" t="s">
        <v>4</v>
      </c>
      <c r="D61" s="47">
        <v>26706</v>
      </c>
    </row>
    <row r="62" spans="1:4" s="48" customFormat="1" ht="15.75" thickBot="1" x14ac:dyDescent="0.3">
      <c r="A62" s="46" t="s">
        <v>66</v>
      </c>
      <c r="B62" s="47">
        <v>10148.280000000001</v>
      </c>
      <c r="C62" s="46" t="s">
        <v>4</v>
      </c>
      <c r="D62" s="47">
        <v>26706</v>
      </c>
    </row>
    <row r="63" spans="1:4" s="48" customFormat="1" ht="15.75" thickBot="1" x14ac:dyDescent="0.3">
      <c r="A63" s="46" t="s">
        <v>67</v>
      </c>
      <c r="B63" s="47">
        <v>10148.280000000001</v>
      </c>
      <c r="C63" s="46" t="s">
        <v>4</v>
      </c>
      <c r="D63" s="47">
        <v>26706</v>
      </c>
    </row>
    <row r="64" spans="1:4" s="48" customFormat="1" ht="15.75" thickBot="1" x14ac:dyDescent="0.3">
      <c r="A64" s="46" t="s">
        <v>109</v>
      </c>
      <c r="B64" s="47">
        <v>587.34</v>
      </c>
      <c r="C64" s="46" t="s">
        <v>39</v>
      </c>
      <c r="D64" s="47">
        <v>0.5</v>
      </c>
    </row>
    <row r="65" spans="1:4" s="48" customFormat="1" ht="15.75" thickBot="1" x14ac:dyDescent="0.3">
      <c r="A65" s="46" t="s">
        <v>110</v>
      </c>
      <c r="B65" s="47">
        <v>186.84</v>
      </c>
      <c r="C65" s="46" t="s">
        <v>4</v>
      </c>
      <c r="D65" s="47">
        <v>1.5</v>
      </c>
    </row>
    <row r="66" spans="1:4" s="48" customFormat="1" ht="15.75" thickBot="1" x14ac:dyDescent="0.3">
      <c r="A66" s="46" t="s">
        <v>88</v>
      </c>
      <c r="B66" s="47">
        <v>6420</v>
      </c>
      <c r="C66" s="46" t="s">
        <v>5</v>
      </c>
      <c r="D66" s="47">
        <v>4</v>
      </c>
    </row>
    <row r="67" spans="1:4" ht="15.75" thickBot="1" x14ac:dyDescent="0.3">
      <c r="A67" s="37"/>
      <c r="B67" s="49">
        <f>SUM(B6:B66)</f>
        <v>952332.7899999998</v>
      </c>
      <c r="C67" s="37"/>
      <c r="D67" s="38"/>
    </row>
    <row r="69" spans="1:4" x14ac:dyDescent="0.25">
      <c r="B69" s="35">
        <v>952332.79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Украинский бульвар, д. 20</vt:lpstr>
      <vt:lpstr>Лист1</vt:lpstr>
      <vt:lpstr>'Украинский бульвар, д. 20'!Область_печати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2021-03-03T02:42:23Z</cp:lastPrinted>
  <dcterms:created xsi:type="dcterms:W3CDTF">2016-03-18T02:51:51Z</dcterms:created>
  <dcterms:modified xsi:type="dcterms:W3CDTF">2021-03-03T02:43:58Z</dcterms:modified>
</cp:coreProperties>
</file>