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Белорусская, д. 9а" sheetId="1" r:id="rId1"/>
    <sheet name="Работы 2019 " sheetId="2" r:id="rId2"/>
    <sheet name="Справка" sheetId="3" r:id="rId3"/>
  </sheets>
  <definedNames>
    <definedName name="_xlnm._FilterDatabase" localSheetId="1" hidden="1">'Работы 2019 '!$A$3:$E$59</definedName>
    <definedName name="_xlnm.Print_Area" localSheetId="0">'Белорусская, д. 9а'!$A$1:$D$88</definedName>
  </definedNames>
  <calcPr calcId="144525" calcMode="manual"/>
</workbook>
</file>

<file path=xl/calcChain.xml><?xml version="1.0" encoding="utf-8"?>
<calcChain xmlns="http://schemas.openxmlformats.org/spreadsheetml/2006/main">
  <c r="B86" i="1" l="1"/>
  <c r="B88" i="1"/>
  <c r="B82" i="1" l="1"/>
  <c r="B87" i="1" l="1"/>
  <c r="H85" i="1"/>
  <c r="B8" i="1"/>
  <c r="B78" i="1"/>
  <c r="B75" i="1"/>
  <c r="B46" i="1"/>
  <c r="B29" i="1"/>
  <c r="B22" i="1"/>
  <c r="B19" i="1"/>
  <c r="B67" i="1"/>
  <c r="B16" i="1"/>
  <c r="B69" i="1"/>
  <c r="B72" i="1"/>
  <c r="B10" i="1" l="1"/>
  <c r="B83" i="1" l="1"/>
  <c r="B9" i="1"/>
  <c r="B11" i="1" l="1"/>
  <c r="B13" i="1"/>
  <c r="B85" i="1" s="1"/>
</calcChain>
</file>

<file path=xl/sharedStrings.xml><?xml version="1.0" encoding="utf-8"?>
<sst xmlns="http://schemas.openxmlformats.org/spreadsheetml/2006/main" count="356" uniqueCount="138">
  <si>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</si>
  <si>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</si>
  <si>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</si>
  <si>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</si>
  <si>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</si>
  <si>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</si>
  <si>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</si>
  <si>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</si>
  <si>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</si>
  <si>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</si>
  <si>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</si>
  <si>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шт.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</si>
  <si>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</si>
  <si>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</si>
  <si>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</si>
  <si>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</si>
  <si>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</si>
  <si>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</si>
  <si>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</si>
  <si>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</si>
  <si>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</si>
  <si>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</si>
  <si>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</si>
  <si>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</si>
  <si>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</si>
  <si>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</si>
  <si>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</si>
  <si>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</si>
  <si>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</si>
  <si>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</si>
  <si>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</si>
  <si>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Выезд а/машины по заявке</t>
  </si>
  <si>
    <t>выезд</t>
  </si>
  <si>
    <t xml:space="preserve">Годовая фактическая стоимость работ (услуг) </t>
  </si>
  <si>
    <t>осмотр подвала</t>
  </si>
  <si>
    <t>раз</t>
  </si>
  <si>
    <t>Адрес: ул. Белорусская, д. 9а</t>
  </si>
  <si>
    <t>Ремонт шиферной кровли</t>
  </si>
  <si>
    <t>Старшие по дому</t>
  </si>
  <si>
    <t>Общий итог</t>
  </si>
  <si>
    <t>стоимость почтовых ящиков (5 секц)</t>
  </si>
  <si>
    <t>1подъезд</t>
  </si>
  <si>
    <t>Установка светильников с датчиком на движение</t>
  </si>
  <si>
    <t>Кол-во</t>
  </si>
  <si>
    <t>Ед.изм</t>
  </si>
  <si>
    <t>Сумма</t>
  </si>
  <si>
    <t>Наименование работ</t>
  </si>
  <si>
    <t xml:space="preserve">По адресу БЕЛОРУССКАЯ ул. д.9А                                         </t>
  </si>
  <si>
    <t>Доходы по дому:</t>
  </si>
  <si>
    <t>Расходы по снятию показаний с ИПУ по электроэнергии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</si>
  <si>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</si>
  <si>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</si>
  <si>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</si>
  <si>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</si>
  <si>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</si>
  <si>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</si>
  <si>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</si>
  <si>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</si>
  <si>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</si>
  <si>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</si>
  <si>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</si>
  <si>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</si>
  <si>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</si>
  <si>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</t>
  </si>
  <si>
    <t>Гор. вода потр.при содер.общего имущ-ва  в МКД 3,4 кв.2019г.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</si>
  <si>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</si>
  <si>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</si>
  <si>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</si>
  <si>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</si>
  <si>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Замена электропроводки</t>
  </si>
  <si>
    <t>Изготовление и установка доски объявления  (из ДВП)</t>
  </si>
  <si>
    <t>Изготовление и установка поручней</t>
  </si>
  <si>
    <t>Исполнение заявок не связаных с ремонтом (проверка эл.счетчи</t>
  </si>
  <si>
    <t>Навеска замка (тросовый)</t>
  </si>
  <si>
    <t>Организация мест накоп.ртуть сод-х ламп 3,4 кв. 2019г. К=0,6</t>
  </si>
  <si>
    <t>Освещение теплового узла</t>
  </si>
  <si>
    <t>узел</t>
  </si>
  <si>
    <t>Очистка канализационной сети</t>
  </si>
  <si>
    <t>Очистка технического люка от бытового и стр-го мусора с выво</t>
  </si>
  <si>
    <t>м3</t>
  </si>
  <si>
    <t>Протяжка контактов на электроприборах</t>
  </si>
  <si>
    <t>Прочистка патрубков и вентканалов д.100 мм в зимний период</t>
  </si>
  <si>
    <t>Смена вентиля до 20 мм</t>
  </si>
  <si>
    <t>Смена вентиля, д.32</t>
  </si>
  <si>
    <t>Смена резьб (для всех диаметров с применением электросварочн</t>
  </si>
  <si>
    <t>Смена стекл</t>
  </si>
  <si>
    <t>Смена труб ГВС и ХВС д.32</t>
  </si>
  <si>
    <t>Смена труб ХВС и ГВС д.20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</si>
  <si>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</si>
  <si>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</si>
  <si>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</si>
  <si>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</si>
  <si>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</si>
  <si>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</si>
  <si>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</si>
  <si>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</si>
  <si>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</si>
  <si>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</si>
  <si>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почтовых ящиков (без ст-ти почтового ящика)</t>
  </si>
  <si>
    <t>Устройство деревянных реечных ограждений на междуэтажных лес</t>
  </si>
  <si>
    <t>Устройство конька из кровельного оцин.железа</t>
  </si>
  <si>
    <t>Устройство примыканий из оц-ой кровельной стали с выст-им эл</t>
  </si>
  <si>
    <t>Устройство соединения эл. проводов с использованием эл.зажим</t>
  </si>
  <si>
    <t>1 соед.</t>
  </si>
  <si>
    <t>Хол.вода потр.при содер.общ.имущ. в МКД 1,2 кв.2019г.1-5 эт</t>
  </si>
  <si>
    <t>Хол.вода потр.при содер.общ.имущ. в МКД 3,4 кв.2019г.1-5 эт.</t>
  </si>
  <si>
    <t>ремонт подъездов 1,2,4,5,6</t>
  </si>
  <si>
    <t>Справка об уровне сбора платы за жилое помещение по состоянию на 18.02.2020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</si>
  <si>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</si>
  <si>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</si>
  <si>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</si>
  <si>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</si>
  <si>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</si>
  <si>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</si>
  <si>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</si>
  <si>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</si>
  <si>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</si>
  <si>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</si>
  <si>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</si>
  <si>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БЕЛОРУССКАЯ ул. д.9А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</si>
  <si>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</si>
  <si>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</si>
  <si>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</si>
  <si>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</si>
  <si>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</si>
  <si>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</si>
  <si>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</si>
  <si>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</si>
  <si>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</si>
  <si>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</si>
  <si>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</si>
  <si>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</si>
  <si>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</si>
  <si>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</si>
  <si>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</si>
  <si>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Электрическая энергия потр.при содержании общего имущ.МКД 1,2 кв 2019 г.</t>
  </si>
  <si>
    <t>Электрическая энергия потр.при содержании общего имущ.МКД 3,4 кв. 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</si>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</sst>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8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2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9" fillId="33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164" fontId="1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4" fontId="0" fillId="0" borderId="0" xfId="0" applyNumberFormat="1"/>
    <xf numFmtId="4" fontId="0" fillId="0" borderId="2" xfId="0" applyNumberFormat="1" applyFill="1" applyBorder="1"/>
    <xf numFmtId="0" fontId="15" fillId="0" borderId="2" xfId="0" applyFont="1" applyFill="1" applyBorder="1"/>
    <xf numFmtId="0" fontId="0" fillId="0" borderId="0" xfId="0" applyAlignment="1">
      <alignment horizontal="center"/>
    </xf>
    <xf numFmtId="0" fontId="15" fillId="0" borderId="2" xfId="0" applyFont="1" applyFill="1" applyBorder="1" applyAlignment="1">
      <alignment horizontal="center"/>
    </xf>
    <xf numFmtId="4" fontId="13" fillId="0" borderId="2" xfId="3" applyNumberFormat="1" applyFont="1" applyFill="1" applyBorder="1" applyAlignment="1">
      <alignment horizontal="right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31" fillId="34" borderId="11" xfId="0" applyNumberFormat="1" applyFont="1" applyFill="1" applyBorder="1" applyAlignment="1" applyProtection="1">
      <alignment horizontal="center" vertical="top" wrapText="1"/>
    </xf>
    <xf numFmtId="0" fontId="31" fillId="34" borderId="11" xfId="0" applyNumberFormat="1" applyFont="1" applyFill="1" applyBorder="1" applyAlignment="1" applyProtection="1">
      <alignment horizontal="left" vertical="center" wrapText="1"/>
    </xf>
    <xf numFmtId="0" fontId="31" fillId="34" borderId="12" xfId="0" applyNumberFormat="1" applyFont="1" applyFill="1" applyBorder="1" applyAlignment="1" applyProtection="1">
      <alignment horizontal="left" vertical="center" wrapText="1"/>
    </xf>
    <xf numFmtId="4" fontId="31" fillId="34" borderId="11" xfId="0" applyNumberFormat="1" applyFont="1" applyFill="1" applyBorder="1" applyAlignment="1" applyProtection="1">
      <alignment horizontal="center" vertical="top" wrapText="1"/>
    </xf>
    <xf numFmtId="2" fontId="31" fillId="34" borderId="11" xfId="0" applyNumberFormat="1" applyFont="1" applyFill="1" applyBorder="1" applyAlignment="1" applyProtection="1">
      <alignment horizontal="center" vertical="top" wrapText="1"/>
    </xf>
    <xf numFmtId="0" fontId="31" fillId="34" borderId="11" xfId="0" applyNumberFormat="1" applyFont="1" applyFill="1" applyBorder="1" applyAlignment="1" applyProtection="1">
      <alignment horizontal="center" vertical="center" wrapText="1"/>
    </xf>
    <xf numFmtId="4" fontId="31" fillId="34" borderId="11" xfId="0" applyNumberFormat="1" applyFont="1" applyFill="1" applyBorder="1" applyAlignment="1" applyProtection="1">
      <alignment horizontal="center" vertical="center" wrapText="1"/>
    </xf>
    <xf numFmtId="2" fontId="31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/>
    <xf numFmtId="0" fontId="15" fillId="0" borderId="0" xfId="0" applyFont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1" fillId="34" borderId="12" xfId="0" applyNumberFormat="1" applyFont="1" applyFill="1" applyBorder="1" applyAlignment="1" applyProtection="1">
      <alignment horizontal="center" vertical="top" wrapText="1"/>
    </xf>
    <xf numFmtId="0" fontId="31" fillId="34" borderId="13" xfId="0" applyNumberFormat="1" applyFont="1" applyFill="1" applyBorder="1" applyAlignment="1" applyProtection="1">
      <alignment horizontal="center" vertical="top" wrapText="1"/>
    </xf>
    <xf numFmtId="0" fontId="30" fillId="34" borderId="0" xfId="0" applyNumberFormat="1" applyFont="1" applyFill="1" applyBorder="1" applyAlignment="1" applyProtection="1">
      <alignment horizontal="center" vertical="top" wrapText="1"/>
    </xf>
    <xf numFmtId="0" fontId="31" fillId="34" borderId="12" xfId="0" applyNumberFormat="1" applyFont="1" applyFill="1" applyBorder="1" applyAlignment="1" applyProtection="1">
      <alignment horizontal="center" vertical="center" wrapText="1"/>
    </xf>
    <xf numFmtId="0" fontId="31" fillId="34" borderId="13" xfId="0" applyNumberFormat="1" applyFont="1" applyFill="1" applyBorder="1" applyAlignment="1" applyProtection="1">
      <alignment horizontal="center" vertical="center" wrapText="1"/>
    </xf>
    <xf numFmtId="0" fontId="31" fillId="34" borderId="14" xfId="0" applyNumberFormat="1" applyFont="1" applyFill="1" applyBorder="1" applyAlignment="1" applyProtection="1">
      <alignment horizontal="left" vertical="center" wrapText="1"/>
    </xf>
    <xf numFmtId="0" fontId="31" fillId="34" borderId="13" xfId="0" applyNumberFormat="1" applyFont="1" applyFill="1" applyBorder="1" applyAlignment="1" applyProtection="1">
      <alignment horizontal="left" vertical="center" wrapText="1"/>
    </xf>
    <xf numFmtId="0" fontId="31" fillId="34" borderId="14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8"/>
  <sheetViews>
    <sheetView tabSelected="1" workbookViewId="0">
      <pane ySplit="3" topLeftCell="A4" activePane="bottomLeft" state="frozen"/>
      <selection pane="bottomLeft" activeCell="B91" sqref="B91"/>
    </sheetView>
  </sheetViews>
  <sheetFormatPr defaultRowHeight="15" x14ac:dyDescent="0.25"/>
  <cols>
    <col min="1" max="1" width="73.140625" style="5" customWidth="1"/>
    <col min="2" max="2" width="20.42578125" style="7" customWidth="1"/>
    <col min="3" max="3" width="12.7109375" style="3" customWidth="1"/>
    <col min="4" max="4" width="14.28515625" style="2" customWidth="1"/>
    <col min="5" max="5" width="0.140625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39.75" customHeight="1" x14ac:dyDescent="0.25">
      <c r="A1" s="57" t="s">
        <v>7</v>
      </c>
      <c r="B1" s="57"/>
      <c r="C1" s="57"/>
      <c r="D1" s="57"/>
    </row>
    <row r="2" spans="1:4" s="8" customFormat="1" ht="15.75" x14ac:dyDescent="0.25">
      <c r="A2" s="29" t="s">
        <v>36</v>
      </c>
      <c r="B2" s="59" t="s">
        <v>50</v>
      </c>
      <c r="C2" s="59"/>
      <c r="D2" s="59"/>
    </row>
    <row r="3" spans="1:4" ht="60.75" customHeight="1" x14ac:dyDescent="0.25">
      <c r="A3" s="9" t="s">
        <v>2</v>
      </c>
      <c r="B3" s="10" t="s">
        <v>33</v>
      </c>
      <c r="C3" s="11" t="s">
        <v>0</v>
      </c>
      <c r="D3" s="30" t="s">
        <v>1</v>
      </c>
    </row>
    <row r="4" spans="1:4" x14ac:dyDescent="0.25">
      <c r="A4" s="13" t="s">
        <v>51</v>
      </c>
      <c r="B4" s="38">
        <v>-1063037.5099999988</v>
      </c>
      <c r="C4" s="54" t="s">
        <v>137</v>
      </c>
      <c r="D4" s="12"/>
    </row>
    <row r="5" spans="1:4" x14ac:dyDescent="0.25">
      <c r="A5" s="60" t="s">
        <v>48</v>
      </c>
      <c r="B5" s="60"/>
      <c r="C5" s="60"/>
      <c r="D5" s="60"/>
    </row>
    <row r="6" spans="1:4" x14ac:dyDescent="0.25">
      <c r="A6" s="13" t="s">
        <v>52</v>
      </c>
      <c r="B6" s="38">
        <v>1673703.32</v>
      </c>
      <c r="C6" s="54" t="s">
        <v>137</v>
      </c>
      <c r="D6" s="12"/>
    </row>
    <row r="7" spans="1:4" x14ac:dyDescent="0.25">
      <c r="A7" s="13" t="s">
        <v>53</v>
      </c>
      <c r="B7" s="38">
        <v>1638781.49</v>
      </c>
      <c r="C7" s="54" t="s">
        <v>137</v>
      </c>
      <c r="D7" s="12"/>
    </row>
    <row r="8" spans="1:4" x14ac:dyDescent="0.25">
      <c r="A8" s="13" t="s">
        <v>54</v>
      </c>
      <c r="B8" s="38">
        <f>B7-B6</f>
        <v>-34921.830000000075</v>
      </c>
      <c r="C8" s="54" t="s">
        <v>137</v>
      </c>
      <c r="D8" s="12"/>
    </row>
    <row r="9" spans="1:4" x14ac:dyDescent="0.25">
      <c r="A9" s="14" t="s">
        <v>8</v>
      </c>
      <c r="B9" s="38">
        <f>B10</f>
        <v>20315.52</v>
      </c>
      <c r="C9" s="54" t="s">
        <v>137</v>
      </c>
      <c r="D9" s="12"/>
    </row>
    <row r="10" spans="1:4" x14ac:dyDescent="0.25">
      <c r="A10" s="15" t="s">
        <v>9</v>
      </c>
      <c r="B10" s="37">
        <f>792.96*12+900*12</f>
        <v>20315.52</v>
      </c>
      <c r="C10" s="18" t="s">
        <v>137</v>
      </c>
      <c r="D10" s="16"/>
    </row>
    <row r="11" spans="1:4" x14ac:dyDescent="0.25">
      <c r="A11" s="17" t="s">
        <v>55</v>
      </c>
      <c r="B11" s="44">
        <f>B6+B9</f>
        <v>1694018.84</v>
      </c>
      <c r="C11" s="54" t="s">
        <v>137</v>
      </c>
      <c r="D11" s="19"/>
    </row>
    <row r="12" spans="1:4" x14ac:dyDescent="0.25">
      <c r="A12" s="58" t="s">
        <v>10</v>
      </c>
      <c r="B12" s="58"/>
      <c r="C12" s="58"/>
      <c r="D12" s="58"/>
    </row>
    <row r="13" spans="1:4" x14ac:dyDescent="0.25">
      <c r="A13" s="20" t="s">
        <v>12</v>
      </c>
      <c r="B13" s="44">
        <f>B14+B15</f>
        <v>264394.52</v>
      </c>
      <c r="C13" s="54" t="s">
        <v>137</v>
      </c>
      <c r="D13" s="19"/>
    </row>
    <row r="14" spans="1:4" s="21" customFormat="1" x14ac:dyDescent="0.25">
      <c r="A14" s="27" t="s">
        <v>96</v>
      </c>
      <c r="B14" s="43">
        <v>128937.17</v>
      </c>
      <c r="C14" s="28" t="s">
        <v>4</v>
      </c>
      <c r="D14" s="28">
        <v>34291.800000000003</v>
      </c>
    </row>
    <row r="15" spans="1:4" s="21" customFormat="1" x14ac:dyDescent="0.25">
      <c r="A15" s="27" t="s">
        <v>97</v>
      </c>
      <c r="B15" s="43">
        <v>135457.35</v>
      </c>
      <c r="C15" s="28" t="s">
        <v>4</v>
      </c>
      <c r="D15" s="28">
        <v>34293</v>
      </c>
    </row>
    <row r="16" spans="1:4" ht="28.5" x14ac:dyDescent="0.25">
      <c r="A16" s="20" t="s">
        <v>13</v>
      </c>
      <c r="B16" s="44">
        <f>B18+B17</f>
        <v>94888.93</v>
      </c>
      <c r="C16" s="54" t="s">
        <v>137</v>
      </c>
      <c r="D16" s="19"/>
    </row>
    <row r="17" spans="1:4" s="21" customFormat="1" x14ac:dyDescent="0.25">
      <c r="A17" s="27" t="s">
        <v>92</v>
      </c>
      <c r="B17" s="43">
        <v>48369.37</v>
      </c>
      <c r="C17" s="28" t="s">
        <v>4</v>
      </c>
      <c r="D17" s="28">
        <v>30421</v>
      </c>
    </row>
    <row r="18" spans="1:4" s="21" customFormat="1" x14ac:dyDescent="0.25">
      <c r="A18" s="27" t="s">
        <v>93</v>
      </c>
      <c r="B18" s="43">
        <v>46519.56</v>
      </c>
      <c r="C18" s="28" t="s">
        <v>4</v>
      </c>
      <c r="D18" s="28">
        <v>28023.829000000002</v>
      </c>
    </row>
    <row r="19" spans="1:4" x14ac:dyDescent="0.25">
      <c r="A19" s="20" t="s">
        <v>14</v>
      </c>
      <c r="B19" s="44">
        <f>B20+B21</f>
        <v>152977.35999999999</v>
      </c>
      <c r="C19" s="54" t="s">
        <v>137</v>
      </c>
      <c r="D19" s="23"/>
    </row>
    <row r="20" spans="1:4" s="21" customFormat="1" x14ac:dyDescent="0.25">
      <c r="A20" s="27" t="s">
        <v>61</v>
      </c>
      <c r="B20" s="43">
        <v>76064.92</v>
      </c>
      <c r="C20" s="28" t="s">
        <v>15</v>
      </c>
      <c r="D20" s="28">
        <v>1436</v>
      </c>
    </row>
    <row r="21" spans="1:4" s="21" customFormat="1" x14ac:dyDescent="0.25">
      <c r="A21" s="27" t="s">
        <v>62</v>
      </c>
      <c r="B21" s="43">
        <v>76912.44</v>
      </c>
      <c r="C21" s="28" t="s">
        <v>15</v>
      </c>
      <c r="D21" s="28">
        <v>1452</v>
      </c>
    </row>
    <row r="22" spans="1:4" ht="28.5" x14ac:dyDescent="0.25">
      <c r="A22" s="20" t="s">
        <v>16</v>
      </c>
      <c r="B22" s="44">
        <f>SUM(B23:B28)</f>
        <v>38064.559999999998</v>
      </c>
      <c r="C22" s="54" t="s">
        <v>137</v>
      </c>
      <c r="D22" s="19"/>
    </row>
    <row r="23" spans="1:4" s="21" customFormat="1" x14ac:dyDescent="0.25">
      <c r="A23" s="27" t="s">
        <v>63</v>
      </c>
      <c r="B23" s="43">
        <v>3086.26</v>
      </c>
      <c r="C23" s="28" t="s">
        <v>4</v>
      </c>
      <c r="D23" s="28">
        <v>34291.800000000003</v>
      </c>
    </row>
    <row r="24" spans="1:4" s="21" customFormat="1" x14ac:dyDescent="0.25">
      <c r="A24" s="27" t="s">
        <v>64</v>
      </c>
      <c r="B24" s="43">
        <v>3086.37</v>
      </c>
      <c r="C24" s="28" t="s">
        <v>4</v>
      </c>
      <c r="D24" s="28">
        <v>34293</v>
      </c>
    </row>
    <row r="25" spans="1:4" s="21" customFormat="1" x14ac:dyDescent="0.25">
      <c r="A25" s="27" t="s">
        <v>104</v>
      </c>
      <c r="B25" s="43">
        <v>2743.34</v>
      </c>
      <c r="C25" s="28" t="s">
        <v>4</v>
      </c>
      <c r="D25" s="28">
        <v>34291.800000000003</v>
      </c>
    </row>
    <row r="26" spans="1:4" s="21" customFormat="1" x14ac:dyDescent="0.25">
      <c r="A26" s="27" t="s">
        <v>105</v>
      </c>
      <c r="B26" s="43">
        <v>3086.37</v>
      </c>
      <c r="C26" s="28" t="s">
        <v>4</v>
      </c>
      <c r="D26" s="28">
        <v>34293</v>
      </c>
    </row>
    <row r="27" spans="1:4" s="21" customFormat="1" x14ac:dyDescent="0.25">
      <c r="A27" s="27" t="s">
        <v>135</v>
      </c>
      <c r="B27" s="43">
        <v>13030.88</v>
      </c>
      <c r="C27" s="28" t="s">
        <v>4</v>
      </c>
      <c r="D27" s="28">
        <v>34291.800000000003</v>
      </c>
    </row>
    <row r="28" spans="1:4" s="21" customFormat="1" x14ac:dyDescent="0.25">
      <c r="A28" s="27" t="s">
        <v>136</v>
      </c>
      <c r="B28" s="43">
        <v>13031.34</v>
      </c>
      <c r="C28" s="28" t="s">
        <v>4</v>
      </c>
      <c r="D28" s="28">
        <v>34293</v>
      </c>
    </row>
    <row r="29" spans="1:4" ht="42.75" x14ac:dyDescent="0.25">
      <c r="A29" s="20" t="s">
        <v>17</v>
      </c>
      <c r="B29" s="44">
        <f>SUM(B30:B45)</f>
        <v>390596.92999999993</v>
      </c>
      <c r="C29" s="54" t="s">
        <v>137</v>
      </c>
      <c r="D29" s="24"/>
    </row>
    <row r="30" spans="1:4" s="21" customFormat="1" x14ac:dyDescent="0.25">
      <c r="A30" s="27" t="s">
        <v>65</v>
      </c>
      <c r="B30" s="43">
        <v>1032.2</v>
      </c>
      <c r="C30" s="28" t="s">
        <v>11</v>
      </c>
      <c r="D30" s="28">
        <v>13</v>
      </c>
    </row>
    <row r="31" spans="1:4" s="21" customFormat="1" x14ac:dyDescent="0.25">
      <c r="A31" s="27" t="s">
        <v>70</v>
      </c>
      <c r="B31" s="43">
        <v>6266.52</v>
      </c>
      <c r="C31" s="28" t="s">
        <v>11</v>
      </c>
      <c r="D31" s="28">
        <v>6</v>
      </c>
    </row>
    <row r="32" spans="1:4" s="21" customFormat="1" x14ac:dyDescent="0.25">
      <c r="A32" s="27" t="s">
        <v>71</v>
      </c>
      <c r="B32" s="43">
        <v>2209.15</v>
      </c>
      <c r="C32" s="28" t="s">
        <v>5</v>
      </c>
      <c r="D32" s="28">
        <v>9.6</v>
      </c>
    </row>
    <row r="33" spans="1:5" s="21" customFormat="1" x14ac:dyDescent="0.25">
      <c r="A33" s="27" t="s">
        <v>73</v>
      </c>
      <c r="B33" s="43">
        <v>385.59</v>
      </c>
      <c r="C33" s="28" t="s">
        <v>11</v>
      </c>
      <c r="D33" s="28">
        <v>1</v>
      </c>
    </row>
    <row r="34" spans="1:5" s="21" customFormat="1" x14ac:dyDescent="0.25">
      <c r="A34" s="27" t="s">
        <v>75</v>
      </c>
      <c r="B34" s="43">
        <v>1614.39</v>
      </c>
      <c r="C34" s="28" t="s">
        <v>76</v>
      </c>
      <c r="D34" s="28">
        <v>1</v>
      </c>
    </row>
    <row r="35" spans="1:5" s="21" customFormat="1" x14ac:dyDescent="0.25">
      <c r="A35" s="27" t="s">
        <v>75</v>
      </c>
      <c r="B35" s="43">
        <v>1901.02</v>
      </c>
      <c r="C35" s="28" t="s">
        <v>76</v>
      </c>
      <c r="D35" s="28">
        <v>1</v>
      </c>
    </row>
    <row r="36" spans="1:5" s="21" customFormat="1" x14ac:dyDescent="0.25">
      <c r="A36" s="27" t="s">
        <v>78</v>
      </c>
      <c r="B36" s="43">
        <v>1528.62</v>
      </c>
      <c r="C36" s="28" t="s">
        <v>79</v>
      </c>
      <c r="D36" s="28">
        <v>1.5</v>
      </c>
    </row>
    <row r="37" spans="1:5" s="21" customFormat="1" x14ac:dyDescent="0.25">
      <c r="A37" s="27" t="s">
        <v>37</v>
      </c>
      <c r="B37" s="43">
        <v>3176.95</v>
      </c>
      <c r="C37" s="28" t="s">
        <v>4</v>
      </c>
      <c r="D37" s="28">
        <v>5</v>
      </c>
    </row>
    <row r="38" spans="1:5" s="21" customFormat="1" x14ac:dyDescent="0.25">
      <c r="A38" s="27" t="s">
        <v>85</v>
      </c>
      <c r="B38" s="43">
        <v>95845.37</v>
      </c>
      <c r="C38" s="28" t="s">
        <v>4</v>
      </c>
      <c r="D38" s="28">
        <v>128.75</v>
      </c>
    </row>
    <row r="39" spans="1:5" s="21" customFormat="1" x14ac:dyDescent="0.25">
      <c r="A39" s="27" t="s">
        <v>98</v>
      </c>
      <c r="B39" s="43">
        <v>193.24</v>
      </c>
      <c r="C39" s="28" t="s">
        <v>11</v>
      </c>
      <c r="D39" s="28">
        <v>1</v>
      </c>
    </row>
    <row r="40" spans="1:5" s="21" customFormat="1" x14ac:dyDescent="0.25">
      <c r="A40" s="27" t="s">
        <v>42</v>
      </c>
      <c r="B40" s="43">
        <v>2065.6999999999998</v>
      </c>
      <c r="C40" s="28" t="s">
        <v>11</v>
      </c>
      <c r="D40" s="28">
        <v>2</v>
      </c>
    </row>
    <row r="41" spans="1:5" s="21" customFormat="1" x14ac:dyDescent="0.25">
      <c r="A41" s="27" t="s">
        <v>99</v>
      </c>
      <c r="B41" s="43">
        <v>3361.68</v>
      </c>
      <c r="C41" s="28" t="s">
        <v>11</v>
      </c>
      <c r="D41" s="28">
        <v>18</v>
      </c>
    </row>
    <row r="42" spans="1:5" s="21" customFormat="1" x14ac:dyDescent="0.25">
      <c r="A42" s="27" t="s">
        <v>100</v>
      </c>
      <c r="B42" s="43">
        <v>1837.95</v>
      </c>
      <c r="C42" s="28" t="s">
        <v>5</v>
      </c>
      <c r="D42" s="28">
        <v>7.5</v>
      </c>
    </row>
    <row r="43" spans="1:5" s="21" customFormat="1" x14ac:dyDescent="0.25">
      <c r="A43" s="27" t="s">
        <v>101</v>
      </c>
      <c r="B43" s="43">
        <v>210.58</v>
      </c>
      <c r="C43" s="28" t="s">
        <v>4</v>
      </c>
      <c r="D43" s="28">
        <v>0.5</v>
      </c>
    </row>
    <row r="44" spans="1:5" s="21" customFormat="1" x14ac:dyDescent="0.25">
      <c r="A44" s="27" t="s">
        <v>106</v>
      </c>
      <c r="B44" s="43">
        <v>268290</v>
      </c>
      <c r="C44" s="28" t="s">
        <v>41</v>
      </c>
      <c r="D44" s="28">
        <v>1</v>
      </c>
    </row>
    <row r="45" spans="1:5" s="21" customFormat="1" x14ac:dyDescent="0.25">
      <c r="A45" s="27" t="s">
        <v>40</v>
      </c>
      <c r="B45" s="43">
        <v>677.97</v>
      </c>
      <c r="C45" s="28" t="s">
        <v>11</v>
      </c>
      <c r="D45" s="28">
        <v>1</v>
      </c>
    </row>
    <row r="46" spans="1:5" ht="42.75" x14ac:dyDescent="0.25">
      <c r="A46" s="20" t="s">
        <v>18</v>
      </c>
      <c r="B46" s="44">
        <f>SUM(B47:B63)</f>
        <v>69813.740000000005</v>
      </c>
      <c r="C46" s="54" t="s">
        <v>137</v>
      </c>
      <c r="D46" s="19"/>
      <c r="E46" s="4" t="s">
        <v>3</v>
      </c>
    </row>
    <row r="47" spans="1:5" s="21" customFormat="1" x14ac:dyDescent="0.25">
      <c r="A47" s="27" t="s">
        <v>31</v>
      </c>
      <c r="B47" s="43">
        <v>3876.24</v>
      </c>
      <c r="C47" s="28" t="s">
        <v>32</v>
      </c>
      <c r="D47" s="28">
        <v>8</v>
      </c>
    </row>
    <row r="48" spans="1:5" s="21" customFormat="1" x14ac:dyDescent="0.25">
      <c r="A48" s="27" t="s">
        <v>19</v>
      </c>
      <c r="B48" s="43">
        <v>7284.24</v>
      </c>
      <c r="C48" s="28" t="s">
        <v>20</v>
      </c>
      <c r="D48" s="28">
        <v>9</v>
      </c>
    </row>
    <row r="49" spans="1:4" s="21" customFormat="1" x14ac:dyDescent="0.25">
      <c r="A49" s="27" t="s">
        <v>66</v>
      </c>
      <c r="B49" s="43">
        <v>186.91</v>
      </c>
      <c r="C49" s="28" t="s">
        <v>11</v>
      </c>
      <c r="D49" s="28">
        <v>1</v>
      </c>
    </row>
    <row r="50" spans="1:4" s="21" customFormat="1" x14ac:dyDescent="0.25">
      <c r="A50" s="27" t="s">
        <v>67</v>
      </c>
      <c r="B50" s="43">
        <v>445.64</v>
      </c>
      <c r="C50" s="28" t="s">
        <v>11</v>
      </c>
      <c r="D50" s="28">
        <v>2</v>
      </c>
    </row>
    <row r="51" spans="1:4" s="21" customFormat="1" x14ac:dyDescent="0.25">
      <c r="A51" s="27" t="s">
        <v>68</v>
      </c>
      <c r="B51" s="43">
        <v>461.22</v>
      </c>
      <c r="C51" s="28" t="s">
        <v>11</v>
      </c>
      <c r="D51" s="28">
        <v>2</v>
      </c>
    </row>
    <row r="52" spans="1:4" s="21" customFormat="1" x14ac:dyDescent="0.25">
      <c r="A52" s="27" t="s">
        <v>69</v>
      </c>
      <c r="B52" s="43">
        <v>179.03</v>
      </c>
      <c r="C52" s="28" t="s">
        <v>5</v>
      </c>
      <c r="D52" s="28">
        <v>1</v>
      </c>
    </row>
    <row r="53" spans="1:4" s="21" customFormat="1" x14ac:dyDescent="0.25">
      <c r="A53" s="27" t="s">
        <v>69</v>
      </c>
      <c r="B53" s="43">
        <v>4931.8500000000004</v>
      </c>
      <c r="C53" s="28" t="s">
        <v>5</v>
      </c>
      <c r="D53" s="28">
        <v>21</v>
      </c>
    </row>
    <row r="54" spans="1:4" s="21" customFormat="1" x14ac:dyDescent="0.25">
      <c r="A54" s="27" t="s">
        <v>72</v>
      </c>
      <c r="B54" s="43">
        <v>464.72</v>
      </c>
      <c r="C54" s="28" t="s">
        <v>11</v>
      </c>
      <c r="D54" s="28">
        <v>2</v>
      </c>
    </row>
    <row r="55" spans="1:4" s="21" customFormat="1" x14ac:dyDescent="0.25">
      <c r="A55" s="27" t="s">
        <v>77</v>
      </c>
      <c r="B55" s="43">
        <v>12070.1</v>
      </c>
      <c r="C55" s="28" t="s">
        <v>5</v>
      </c>
      <c r="D55" s="28">
        <v>43</v>
      </c>
    </row>
    <row r="56" spans="1:4" s="21" customFormat="1" x14ac:dyDescent="0.25">
      <c r="A56" s="27" t="s">
        <v>80</v>
      </c>
      <c r="B56" s="43">
        <v>1858.88</v>
      </c>
      <c r="C56" s="28" t="s">
        <v>11</v>
      </c>
      <c r="D56" s="28">
        <v>8</v>
      </c>
    </row>
    <row r="57" spans="1:4" s="21" customFormat="1" x14ac:dyDescent="0.25">
      <c r="A57" s="27" t="s">
        <v>82</v>
      </c>
      <c r="B57" s="43">
        <v>2439.96</v>
      </c>
      <c r="C57" s="28" t="s">
        <v>11</v>
      </c>
      <c r="D57" s="28">
        <v>4</v>
      </c>
    </row>
    <row r="58" spans="1:4" s="21" customFormat="1" x14ac:dyDescent="0.25">
      <c r="A58" s="27" t="s">
        <v>83</v>
      </c>
      <c r="B58" s="43">
        <v>954.41</v>
      </c>
      <c r="C58" s="28" t="s">
        <v>11</v>
      </c>
      <c r="D58" s="28">
        <v>1</v>
      </c>
    </row>
    <row r="59" spans="1:4" s="21" customFormat="1" x14ac:dyDescent="0.25">
      <c r="A59" s="27" t="s">
        <v>84</v>
      </c>
      <c r="B59" s="43">
        <v>7047.3</v>
      </c>
      <c r="C59" s="28" t="s">
        <v>11</v>
      </c>
      <c r="D59" s="28">
        <v>5</v>
      </c>
    </row>
    <row r="60" spans="1:4" s="21" customFormat="1" x14ac:dyDescent="0.25">
      <c r="A60" s="27" t="s">
        <v>86</v>
      </c>
      <c r="B60" s="43">
        <v>18048</v>
      </c>
      <c r="C60" s="28" t="s">
        <v>5</v>
      </c>
      <c r="D60" s="28">
        <v>12</v>
      </c>
    </row>
    <row r="61" spans="1:4" s="21" customFormat="1" x14ac:dyDescent="0.25">
      <c r="A61" s="27" t="s">
        <v>87</v>
      </c>
      <c r="B61" s="43">
        <v>4684.5</v>
      </c>
      <c r="C61" s="28" t="s">
        <v>5</v>
      </c>
      <c r="D61" s="28">
        <v>2.7</v>
      </c>
    </row>
    <row r="62" spans="1:4" s="21" customFormat="1" x14ac:dyDescent="0.25">
      <c r="A62" s="27" t="s">
        <v>102</v>
      </c>
      <c r="B62" s="43">
        <v>2719.62</v>
      </c>
      <c r="C62" s="28" t="s">
        <v>103</v>
      </c>
      <c r="D62" s="28">
        <v>6</v>
      </c>
    </row>
    <row r="63" spans="1:4" s="21" customFormat="1" x14ac:dyDescent="0.25">
      <c r="A63" s="27" t="s">
        <v>34</v>
      </c>
      <c r="B63" s="43">
        <v>2161.12</v>
      </c>
      <c r="C63" s="28" t="s">
        <v>35</v>
      </c>
      <c r="D63" s="28">
        <v>8</v>
      </c>
    </row>
    <row r="64" spans="1:4" ht="28.5" x14ac:dyDescent="0.25">
      <c r="A64" s="20" t="s">
        <v>21</v>
      </c>
      <c r="B64" s="44">
        <v>0</v>
      </c>
      <c r="C64" s="54" t="s">
        <v>137</v>
      </c>
      <c r="D64" s="19"/>
    </row>
    <row r="65" spans="1:4" ht="28.5" x14ac:dyDescent="0.25">
      <c r="A65" s="20" t="s">
        <v>22</v>
      </c>
      <c r="B65" s="44">
        <v>0</v>
      </c>
      <c r="C65" s="54" t="s">
        <v>137</v>
      </c>
      <c r="D65" s="19"/>
    </row>
    <row r="66" spans="1:4" x14ac:dyDescent="0.25">
      <c r="A66" s="20" t="s">
        <v>23</v>
      </c>
      <c r="B66" s="44">
        <v>0</v>
      </c>
      <c r="C66" s="54" t="s">
        <v>137</v>
      </c>
      <c r="D66" s="19"/>
    </row>
    <row r="67" spans="1:4" ht="28.5" x14ac:dyDescent="0.25">
      <c r="A67" s="20" t="s">
        <v>24</v>
      </c>
      <c r="B67" s="44">
        <f>(B68)</f>
        <v>979.59</v>
      </c>
      <c r="C67" s="54" t="s">
        <v>137</v>
      </c>
      <c r="D67" s="19"/>
    </row>
    <row r="68" spans="1:4" s="21" customFormat="1" x14ac:dyDescent="0.25">
      <c r="A68" s="27" t="s">
        <v>81</v>
      </c>
      <c r="B68" s="43">
        <v>979.59</v>
      </c>
      <c r="C68" s="28" t="s">
        <v>11</v>
      </c>
      <c r="D68" s="28">
        <v>3</v>
      </c>
    </row>
    <row r="69" spans="1:4" ht="28.5" x14ac:dyDescent="0.25">
      <c r="A69" s="20" t="s">
        <v>25</v>
      </c>
      <c r="B69" s="44">
        <f>B71+B70</f>
        <v>15088.67</v>
      </c>
      <c r="C69" s="54" t="s">
        <v>137</v>
      </c>
      <c r="D69" s="19"/>
    </row>
    <row r="70" spans="1:4" s="21" customFormat="1" x14ac:dyDescent="0.25">
      <c r="A70" s="27" t="s">
        <v>90</v>
      </c>
      <c r="B70" s="43">
        <v>7887.39</v>
      </c>
      <c r="C70" s="28" t="s">
        <v>4</v>
      </c>
      <c r="D70" s="28">
        <v>34293</v>
      </c>
    </row>
    <row r="71" spans="1:4" s="21" customFormat="1" x14ac:dyDescent="0.25">
      <c r="A71" s="27" t="s">
        <v>91</v>
      </c>
      <c r="B71" s="43">
        <v>7201.28</v>
      </c>
      <c r="C71" s="28" t="s">
        <v>4</v>
      </c>
      <c r="D71" s="28">
        <v>34291.800000000003</v>
      </c>
    </row>
    <row r="72" spans="1:4" ht="28.5" x14ac:dyDescent="0.25">
      <c r="A72" s="20" t="s">
        <v>26</v>
      </c>
      <c r="B72" s="44">
        <f>B73+B74</f>
        <v>58297.14</v>
      </c>
      <c r="C72" s="54" t="s">
        <v>137</v>
      </c>
      <c r="D72" s="19"/>
    </row>
    <row r="73" spans="1:4" s="21" customFormat="1" x14ac:dyDescent="0.25">
      <c r="A73" s="27" t="s">
        <v>88</v>
      </c>
      <c r="B73" s="43">
        <v>27433.439999999999</v>
      </c>
      <c r="C73" s="28" t="s">
        <v>4</v>
      </c>
      <c r="D73" s="28">
        <v>34291.800000000003</v>
      </c>
    </row>
    <row r="74" spans="1:4" s="21" customFormat="1" x14ac:dyDescent="0.25">
      <c r="A74" s="27" t="s">
        <v>89</v>
      </c>
      <c r="B74" s="43">
        <v>30863.7</v>
      </c>
      <c r="C74" s="28" t="s">
        <v>4</v>
      </c>
      <c r="D74" s="28">
        <v>34293</v>
      </c>
    </row>
    <row r="75" spans="1:4" ht="28.5" x14ac:dyDescent="0.25">
      <c r="A75" s="20" t="s">
        <v>27</v>
      </c>
      <c r="B75" s="44">
        <f>SUM(B76:B77)</f>
        <v>6338.88</v>
      </c>
      <c r="C75" s="54" t="s">
        <v>137</v>
      </c>
      <c r="D75" s="19"/>
    </row>
    <row r="76" spans="1:4" s="21" customFormat="1" x14ac:dyDescent="0.25">
      <c r="A76" s="27" t="s">
        <v>28</v>
      </c>
      <c r="B76" s="43">
        <v>2112.96</v>
      </c>
      <c r="C76" s="28" t="s">
        <v>4</v>
      </c>
      <c r="D76" s="28">
        <v>1488</v>
      </c>
    </row>
    <row r="77" spans="1:4" s="21" customFormat="1" x14ac:dyDescent="0.25">
      <c r="A77" s="27" t="s">
        <v>28</v>
      </c>
      <c r="B77" s="43">
        <v>4225.92</v>
      </c>
      <c r="C77" s="28" t="s">
        <v>4</v>
      </c>
      <c r="D77" s="28">
        <v>2976</v>
      </c>
    </row>
    <row r="78" spans="1:4" ht="57" x14ac:dyDescent="0.25">
      <c r="A78" s="20" t="s">
        <v>29</v>
      </c>
      <c r="B78" s="44">
        <f>SUM(B79:B81)</f>
        <v>142961.78</v>
      </c>
      <c r="C78" s="54" t="s">
        <v>137</v>
      </c>
      <c r="D78" s="19"/>
    </row>
    <row r="79" spans="1:4" s="21" customFormat="1" x14ac:dyDescent="0.25">
      <c r="A79" s="27" t="s">
        <v>74</v>
      </c>
      <c r="B79" s="43">
        <v>269.31</v>
      </c>
      <c r="C79" s="28" t="s">
        <v>4</v>
      </c>
      <c r="D79" s="28">
        <v>15841.88</v>
      </c>
    </row>
    <row r="80" spans="1:4" s="21" customFormat="1" x14ac:dyDescent="0.25">
      <c r="A80" s="27" t="s">
        <v>94</v>
      </c>
      <c r="B80" s="43">
        <v>76292.98</v>
      </c>
      <c r="C80" s="28" t="s">
        <v>4</v>
      </c>
      <c r="D80" s="28">
        <v>31140</v>
      </c>
    </row>
    <row r="81" spans="1:8" s="21" customFormat="1" x14ac:dyDescent="0.25">
      <c r="A81" s="27" t="s">
        <v>95</v>
      </c>
      <c r="B81" s="43">
        <v>66399.490000000005</v>
      </c>
      <c r="C81" s="28" t="s">
        <v>4</v>
      </c>
      <c r="D81" s="28">
        <v>27101.834999999999</v>
      </c>
    </row>
    <row r="82" spans="1:8" x14ac:dyDescent="0.25">
      <c r="A82" s="20" t="s">
        <v>30</v>
      </c>
      <c r="B82" s="44">
        <f>B83+B84</f>
        <v>44212.62</v>
      </c>
      <c r="C82" s="54" t="s">
        <v>137</v>
      </c>
      <c r="D82" s="19"/>
    </row>
    <row r="83" spans="1:8" ht="30" x14ac:dyDescent="0.25">
      <c r="A83" s="25" t="s">
        <v>49</v>
      </c>
      <c r="B83" s="41">
        <f>D83*5*12</f>
        <v>7200</v>
      </c>
      <c r="C83" s="26" t="s">
        <v>6</v>
      </c>
      <c r="D83" s="22">
        <v>120</v>
      </c>
    </row>
    <row r="84" spans="1:8" x14ac:dyDescent="0.25">
      <c r="A84" s="25" t="s">
        <v>38</v>
      </c>
      <c r="B84" s="41">
        <v>37012.620000000003</v>
      </c>
      <c r="C84" s="18" t="s">
        <v>137</v>
      </c>
      <c r="D84" s="22"/>
    </row>
    <row r="85" spans="1:8" x14ac:dyDescent="0.25">
      <c r="A85" s="17" t="s">
        <v>56</v>
      </c>
      <c r="B85" s="44">
        <f>B13+B16+B19+B22+B29+B46+B64+B65+B66+B67+B69+B72+B75+B78</f>
        <v>1234402.0999999999</v>
      </c>
      <c r="C85" s="54" t="s">
        <v>137</v>
      </c>
      <c r="D85" s="19"/>
      <c r="H85" s="1" t="b">
        <f>B85='Работы 2019 '!C59</f>
        <v>1</v>
      </c>
    </row>
    <row r="86" spans="1:8" x14ac:dyDescent="0.25">
      <c r="A86" s="17" t="s">
        <v>57</v>
      </c>
      <c r="B86" s="44">
        <f>B85*1.2+B82</f>
        <v>1525495.14</v>
      </c>
      <c r="C86" s="54" t="s">
        <v>137</v>
      </c>
      <c r="D86" s="19"/>
    </row>
    <row r="87" spans="1:8" x14ac:dyDescent="0.25">
      <c r="A87" s="17" t="s">
        <v>58</v>
      </c>
      <c r="B87" s="44">
        <f>B4+B6+B9-B86</f>
        <v>-894513.80999999866</v>
      </c>
      <c r="C87" s="54" t="s">
        <v>137</v>
      </c>
      <c r="D87" s="19"/>
    </row>
    <row r="88" spans="1:8" ht="28.5" x14ac:dyDescent="0.25">
      <c r="A88" s="20" t="s">
        <v>59</v>
      </c>
      <c r="B88" s="44">
        <f>B87+B8</f>
        <v>-929435.63999999873</v>
      </c>
      <c r="C88" s="54" t="s">
        <v>137</v>
      </c>
      <c r="D88" s="19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9"/>
  <sheetViews>
    <sheetView workbookViewId="0">
      <pane ySplit="3" topLeftCell="A40" activePane="bottomLeft" state="frozen"/>
      <selection pane="bottomLeft" activeCell="B63" sqref="B63"/>
    </sheetView>
  </sheetViews>
  <sheetFormatPr defaultRowHeight="15" x14ac:dyDescent="0.25"/>
  <cols>
    <col min="1" max="1" width="16" style="35" customWidth="1"/>
    <col min="2" max="2" width="73.7109375" style="45" customWidth="1"/>
    <col min="3" max="3" width="13" style="32" customWidth="1"/>
    <col min="4" max="4" width="13" style="35" customWidth="1"/>
    <col min="5" max="5" width="13" customWidth="1"/>
  </cols>
  <sheetData>
    <row r="1" spans="1:5" x14ac:dyDescent="0.25">
      <c r="B1" s="45" t="s">
        <v>60</v>
      </c>
      <c r="E1" s="31"/>
    </row>
    <row r="2" spans="1:5" x14ac:dyDescent="0.25">
      <c r="B2" s="45" t="s">
        <v>47</v>
      </c>
      <c r="E2" s="31"/>
    </row>
    <row r="3" spans="1:5" x14ac:dyDescent="0.25">
      <c r="A3" s="39" t="s">
        <v>134</v>
      </c>
      <c r="B3" s="39" t="s">
        <v>46</v>
      </c>
      <c r="C3" s="40" t="s">
        <v>45</v>
      </c>
      <c r="D3" s="39" t="s">
        <v>44</v>
      </c>
      <c r="E3" s="39" t="s">
        <v>43</v>
      </c>
    </row>
    <row r="4" spans="1:5" x14ac:dyDescent="0.25">
      <c r="A4" s="28">
        <v>3</v>
      </c>
      <c r="B4" s="27" t="s">
        <v>61</v>
      </c>
      <c r="C4" s="33">
        <v>76064.92</v>
      </c>
      <c r="D4" s="28" t="s">
        <v>15</v>
      </c>
      <c r="E4" s="27">
        <v>1436</v>
      </c>
    </row>
    <row r="5" spans="1:5" x14ac:dyDescent="0.25">
      <c r="A5" s="28">
        <v>3</v>
      </c>
      <c r="B5" s="27" t="s">
        <v>62</v>
      </c>
      <c r="C5" s="33">
        <v>76912.44</v>
      </c>
      <c r="D5" s="28" t="s">
        <v>15</v>
      </c>
      <c r="E5" s="27">
        <v>1452</v>
      </c>
    </row>
    <row r="6" spans="1:5" x14ac:dyDescent="0.25">
      <c r="A6" s="28">
        <v>6</v>
      </c>
      <c r="B6" s="27" t="s">
        <v>31</v>
      </c>
      <c r="C6" s="33">
        <v>3876.24</v>
      </c>
      <c r="D6" s="28" t="s">
        <v>32</v>
      </c>
      <c r="E6" s="27">
        <v>8</v>
      </c>
    </row>
    <row r="7" spans="1:5" x14ac:dyDescent="0.25">
      <c r="A7" s="28">
        <v>4</v>
      </c>
      <c r="B7" s="27" t="s">
        <v>63</v>
      </c>
      <c r="C7" s="33">
        <v>3086.26</v>
      </c>
      <c r="D7" s="28" t="s">
        <v>4</v>
      </c>
      <c r="E7" s="27">
        <v>34291.800000000003</v>
      </c>
    </row>
    <row r="8" spans="1:5" x14ac:dyDescent="0.25">
      <c r="A8" s="28">
        <v>4</v>
      </c>
      <c r="B8" s="27" t="s">
        <v>64</v>
      </c>
      <c r="C8" s="33">
        <v>3086.37</v>
      </c>
      <c r="D8" s="28" t="s">
        <v>4</v>
      </c>
      <c r="E8" s="27">
        <v>34293</v>
      </c>
    </row>
    <row r="9" spans="1:5" x14ac:dyDescent="0.25">
      <c r="A9" s="28">
        <v>13</v>
      </c>
      <c r="B9" s="27" t="s">
        <v>28</v>
      </c>
      <c r="C9" s="33">
        <v>2112.96</v>
      </c>
      <c r="D9" s="28" t="s">
        <v>4</v>
      </c>
      <c r="E9" s="27">
        <v>1488</v>
      </c>
    </row>
    <row r="10" spans="1:5" x14ac:dyDescent="0.25">
      <c r="A10" s="28">
        <v>13</v>
      </c>
      <c r="B10" s="27" t="s">
        <v>28</v>
      </c>
      <c r="C10" s="33">
        <v>4225.92</v>
      </c>
      <c r="D10" s="28" t="s">
        <v>4</v>
      </c>
      <c r="E10" s="27">
        <v>2976</v>
      </c>
    </row>
    <row r="11" spans="1:5" x14ac:dyDescent="0.25">
      <c r="A11" s="28">
        <v>6</v>
      </c>
      <c r="B11" s="27" t="s">
        <v>19</v>
      </c>
      <c r="C11" s="33">
        <v>7284.24</v>
      </c>
      <c r="D11" s="28" t="s">
        <v>20</v>
      </c>
      <c r="E11" s="27">
        <v>9</v>
      </c>
    </row>
    <row r="12" spans="1:5" x14ac:dyDescent="0.25">
      <c r="A12" s="28">
        <v>5</v>
      </c>
      <c r="B12" s="27" t="s">
        <v>65</v>
      </c>
      <c r="C12" s="33">
        <v>1032.2</v>
      </c>
      <c r="D12" s="28" t="s">
        <v>11</v>
      </c>
      <c r="E12" s="27">
        <v>13</v>
      </c>
    </row>
    <row r="13" spans="1:5" x14ac:dyDescent="0.25">
      <c r="A13" s="28">
        <v>6</v>
      </c>
      <c r="B13" s="27" t="s">
        <v>66</v>
      </c>
      <c r="C13" s="33">
        <v>186.91</v>
      </c>
      <c r="D13" s="28" t="s">
        <v>11</v>
      </c>
      <c r="E13" s="27">
        <v>1</v>
      </c>
    </row>
    <row r="14" spans="1:5" x14ac:dyDescent="0.25">
      <c r="A14" s="28">
        <v>6</v>
      </c>
      <c r="B14" s="27" t="s">
        <v>67</v>
      </c>
      <c r="C14" s="33">
        <v>445.64</v>
      </c>
      <c r="D14" s="28" t="s">
        <v>11</v>
      </c>
      <c r="E14" s="27">
        <v>2</v>
      </c>
    </row>
    <row r="15" spans="1:5" x14ac:dyDescent="0.25">
      <c r="A15" s="28">
        <v>6</v>
      </c>
      <c r="B15" s="27" t="s">
        <v>68</v>
      </c>
      <c r="C15" s="33">
        <v>461.22</v>
      </c>
      <c r="D15" s="28" t="s">
        <v>11</v>
      </c>
      <c r="E15" s="27">
        <v>2</v>
      </c>
    </row>
    <row r="16" spans="1:5" x14ac:dyDescent="0.25">
      <c r="A16" s="28">
        <v>6</v>
      </c>
      <c r="B16" s="27" t="s">
        <v>69</v>
      </c>
      <c r="C16" s="33">
        <v>179.03</v>
      </c>
      <c r="D16" s="28" t="s">
        <v>5</v>
      </c>
      <c r="E16" s="27">
        <v>1</v>
      </c>
    </row>
    <row r="17" spans="1:5" x14ac:dyDescent="0.25">
      <c r="A17" s="28">
        <v>6</v>
      </c>
      <c r="B17" s="27" t="s">
        <v>69</v>
      </c>
      <c r="C17" s="33">
        <v>4931.8500000000004</v>
      </c>
      <c r="D17" s="28" t="s">
        <v>5</v>
      </c>
      <c r="E17" s="27">
        <v>21</v>
      </c>
    </row>
    <row r="18" spans="1:5" x14ac:dyDescent="0.25">
      <c r="A18" s="28">
        <v>5</v>
      </c>
      <c r="B18" s="27" t="s">
        <v>70</v>
      </c>
      <c r="C18" s="33">
        <v>6266.52</v>
      </c>
      <c r="D18" s="28" t="s">
        <v>11</v>
      </c>
      <c r="E18" s="27">
        <v>6</v>
      </c>
    </row>
    <row r="19" spans="1:5" x14ac:dyDescent="0.25">
      <c r="A19" s="28">
        <v>5</v>
      </c>
      <c r="B19" s="27" t="s">
        <v>71</v>
      </c>
      <c r="C19" s="33">
        <v>2209.15</v>
      </c>
      <c r="D19" s="28" t="s">
        <v>5</v>
      </c>
      <c r="E19" s="27">
        <v>9.6</v>
      </c>
    </row>
    <row r="20" spans="1:5" x14ac:dyDescent="0.25">
      <c r="A20" s="28">
        <v>6</v>
      </c>
      <c r="B20" s="27" t="s">
        <v>72</v>
      </c>
      <c r="C20" s="33">
        <v>464.72</v>
      </c>
      <c r="D20" s="28" t="s">
        <v>11</v>
      </c>
      <c r="E20" s="27">
        <v>2</v>
      </c>
    </row>
    <row r="21" spans="1:5" x14ac:dyDescent="0.25">
      <c r="A21" s="28">
        <v>5</v>
      </c>
      <c r="B21" s="27" t="s">
        <v>73</v>
      </c>
      <c r="C21" s="33">
        <v>385.59</v>
      </c>
      <c r="D21" s="28" t="s">
        <v>11</v>
      </c>
      <c r="E21" s="27">
        <v>1</v>
      </c>
    </row>
    <row r="22" spans="1:5" x14ac:dyDescent="0.25">
      <c r="A22" s="28">
        <v>14</v>
      </c>
      <c r="B22" s="27" t="s">
        <v>74</v>
      </c>
      <c r="C22" s="33">
        <v>269.31</v>
      </c>
      <c r="D22" s="28" t="s">
        <v>4</v>
      </c>
      <c r="E22" s="27">
        <v>15841.88</v>
      </c>
    </row>
    <row r="23" spans="1:5" x14ac:dyDescent="0.25">
      <c r="A23" s="28">
        <v>5</v>
      </c>
      <c r="B23" s="27" t="s">
        <v>75</v>
      </c>
      <c r="C23" s="33">
        <v>1614.39</v>
      </c>
      <c r="D23" s="28" t="s">
        <v>76</v>
      </c>
      <c r="E23" s="27">
        <v>1</v>
      </c>
    </row>
    <row r="24" spans="1:5" x14ac:dyDescent="0.25">
      <c r="A24" s="28">
        <v>5</v>
      </c>
      <c r="B24" s="27" t="s">
        <v>75</v>
      </c>
      <c r="C24" s="33">
        <v>1901.02</v>
      </c>
      <c r="D24" s="28" t="s">
        <v>76</v>
      </c>
      <c r="E24" s="27">
        <v>1</v>
      </c>
    </row>
    <row r="25" spans="1:5" x14ac:dyDescent="0.25">
      <c r="A25" s="28">
        <v>6</v>
      </c>
      <c r="B25" s="27" t="s">
        <v>77</v>
      </c>
      <c r="C25" s="33">
        <v>12070.1</v>
      </c>
      <c r="D25" s="28" t="s">
        <v>5</v>
      </c>
      <c r="E25" s="27">
        <v>43</v>
      </c>
    </row>
    <row r="26" spans="1:5" x14ac:dyDescent="0.25">
      <c r="A26" s="28">
        <v>5</v>
      </c>
      <c r="B26" s="27" t="s">
        <v>78</v>
      </c>
      <c r="C26" s="33">
        <v>1528.62</v>
      </c>
      <c r="D26" s="28" t="s">
        <v>79</v>
      </c>
      <c r="E26" s="27">
        <v>1.5</v>
      </c>
    </row>
    <row r="27" spans="1:5" x14ac:dyDescent="0.25">
      <c r="A27" s="28">
        <v>6</v>
      </c>
      <c r="B27" s="27" t="s">
        <v>80</v>
      </c>
      <c r="C27" s="33">
        <v>1858.88</v>
      </c>
      <c r="D27" s="28" t="s">
        <v>11</v>
      </c>
      <c r="E27" s="27">
        <v>8</v>
      </c>
    </row>
    <row r="28" spans="1:5" x14ac:dyDescent="0.25">
      <c r="A28" s="28">
        <v>10</v>
      </c>
      <c r="B28" s="27" t="s">
        <v>81</v>
      </c>
      <c r="C28" s="33">
        <v>979.59</v>
      </c>
      <c r="D28" s="28" t="s">
        <v>11</v>
      </c>
      <c r="E28" s="27">
        <v>3</v>
      </c>
    </row>
    <row r="29" spans="1:5" x14ac:dyDescent="0.25">
      <c r="A29" s="28">
        <v>5</v>
      </c>
      <c r="B29" s="27" t="s">
        <v>37</v>
      </c>
      <c r="C29" s="33">
        <v>3176.95</v>
      </c>
      <c r="D29" s="28" t="s">
        <v>4</v>
      </c>
      <c r="E29" s="27">
        <v>5</v>
      </c>
    </row>
    <row r="30" spans="1:5" x14ac:dyDescent="0.25">
      <c r="A30" s="28">
        <v>6</v>
      </c>
      <c r="B30" s="27" t="s">
        <v>82</v>
      </c>
      <c r="C30" s="33">
        <v>2439.96</v>
      </c>
      <c r="D30" s="28" t="s">
        <v>11</v>
      </c>
      <c r="E30" s="27">
        <v>4</v>
      </c>
    </row>
    <row r="31" spans="1:5" x14ac:dyDescent="0.25">
      <c r="A31" s="28">
        <v>6</v>
      </c>
      <c r="B31" s="27" t="s">
        <v>83</v>
      </c>
      <c r="C31" s="33">
        <v>954.41</v>
      </c>
      <c r="D31" s="28" t="s">
        <v>11</v>
      </c>
      <c r="E31" s="27">
        <v>1</v>
      </c>
    </row>
    <row r="32" spans="1:5" x14ac:dyDescent="0.25">
      <c r="A32" s="28">
        <v>6</v>
      </c>
      <c r="B32" s="27" t="s">
        <v>84</v>
      </c>
      <c r="C32" s="33">
        <v>7047.3</v>
      </c>
      <c r="D32" s="28" t="s">
        <v>11</v>
      </c>
      <c r="E32" s="27">
        <v>5</v>
      </c>
    </row>
    <row r="33" spans="1:5" x14ac:dyDescent="0.25">
      <c r="A33" s="28">
        <v>5</v>
      </c>
      <c r="B33" s="27" t="s">
        <v>85</v>
      </c>
      <c r="C33" s="33">
        <v>95845.37</v>
      </c>
      <c r="D33" s="28" t="s">
        <v>4</v>
      </c>
      <c r="E33" s="27">
        <v>128.75</v>
      </c>
    </row>
    <row r="34" spans="1:5" x14ac:dyDescent="0.25">
      <c r="A34" s="28">
        <v>6</v>
      </c>
      <c r="B34" s="27" t="s">
        <v>86</v>
      </c>
      <c r="C34" s="33">
        <v>18048</v>
      </c>
      <c r="D34" s="28" t="s">
        <v>5</v>
      </c>
      <c r="E34" s="27">
        <v>12</v>
      </c>
    </row>
    <row r="35" spans="1:5" x14ac:dyDescent="0.25">
      <c r="A35" s="28">
        <v>6</v>
      </c>
      <c r="B35" s="27" t="s">
        <v>87</v>
      </c>
      <c r="C35" s="33">
        <v>4684.5</v>
      </c>
      <c r="D35" s="28" t="s">
        <v>5</v>
      </c>
      <c r="E35" s="27">
        <v>2.7</v>
      </c>
    </row>
    <row r="36" spans="1:5" x14ac:dyDescent="0.25">
      <c r="A36" s="28">
        <v>12</v>
      </c>
      <c r="B36" s="27" t="s">
        <v>88</v>
      </c>
      <c r="C36" s="33">
        <v>27433.439999999999</v>
      </c>
      <c r="D36" s="28" t="s">
        <v>4</v>
      </c>
      <c r="E36" s="27">
        <v>34291.800000000003</v>
      </c>
    </row>
    <row r="37" spans="1:5" x14ac:dyDescent="0.25">
      <c r="A37" s="28">
        <v>12</v>
      </c>
      <c r="B37" s="27" t="s">
        <v>89</v>
      </c>
      <c r="C37" s="33">
        <v>30863.7</v>
      </c>
      <c r="D37" s="28" t="s">
        <v>4</v>
      </c>
      <c r="E37" s="27">
        <v>34293</v>
      </c>
    </row>
    <row r="38" spans="1:5" x14ac:dyDescent="0.25">
      <c r="A38" s="28">
        <v>11</v>
      </c>
      <c r="B38" s="27" t="s">
        <v>90</v>
      </c>
      <c r="C38" s="33">
        <v>7887.39</v>
      </c>
      <c r="D38" s="28" t="s">
        <v>4</v>
      </c>
      <c r="E38" s="27">
        <v>34293</v>
      </c>
    </row>
    <row r="39" spans="1:5" x14ac:dyDescent="0.25">
      <c r="A39" s="28">
        <v>11</v>
      </c>
      <c r="B39" s="27" t="s">
        <v>91</v>
      </c>
      <c r="C39" s="33">
        <v>7201.28</v>
      </c>
      <c r="D39" s="28" t="s">
        <v>4</v>
      </c>
      <c r="E39" s="27">
        <v>34291.800000000003</v>
      </c>
    </row>
    <row r="40" spans="1:5" x14ac:dyDescent="0.25">
      <c r="A40" s="28">
        <v>2</v>
      </c>
      <c r="B40" s="27" t="s">
        <v>92</v>
      </c>
      <c r="C40" s="33">
        <v>48369.37</v>
      </c>
      <c r="D40" s="28" t="s">
        <v>4</v>
      </c>
      <c r="E40" s="27">
        <v>30421</v>
      </c>
    </row>
    <row r="41" spans="1:5" x14ac:dyDescent="0.25">
      <c r="A41" s="28">
        <v>2</v>
      </c>
      <c r="B41" s="27" t="s">
        <v>93</v>
      </c>
      <c r="C41" s="33">
        <v>46519.56</v>
      </c>
      <c r="D41" s="28" t="s">
        <v>4</v>
      </c>
      <c r="E41" s="27">
        <v>28023.829000000002</v>
      </c>
    </row>
    <row r="42" spans="1:5" x14ac:dyDescent="0.25">
      <c r="A42" s="28">
        <v>14</v>
      </c>
      <c r="B42" s="27" t="s">
        <v>94</v>
      </c>
      <c r="C42" s="33">
        <v>76292.98</v>
      </c>
      <c r="D42" s="28" t="s">
        <v>4</v>
      </c>
      <c r="E42" s="27">
        <v>31140</v>
      </c>
    </row>
    <row r="43" spans="1:5" x14ac:dyDescent="0.25">
      <c r="A43" s="28">
        <v>14</v>
      </c>
      <c r="B43" s="27" t="s">
        <v>95</v>
      </c>
      <c r="C43" s="33">
        <v>66399.490000000005</v>
      </c>
      <c r="D43" s="28" t="s">
        <v>4</v>
      </c>
      <c r="E43" s="27">
        <v>27101.834999999999</v>
      </c>
    </row>
    <row r="44" spans="1:5" x14ac:dyDescent="0.25">
      <c r="A44" s="28">
        <v>1</v>
      </c>
      <c r="B44" s="27" t="s">
        <v>96</v>
      </c>
      <c r="C44" s="33">
        <v>128937.17</v>
      </c>
      <c r="D44" s="28" t="s">
        <v>4</v>
      </c>
      <c r="E44" s="27">
        <v>34291.800000000003</v>
      </c>
    </row>
    <row r="45" spans="1:5" x14ac:dyDescent="0.25">
      <c r="A45" s="28">
        <v>1</v>
      </c>
      <c r="B45" s="27" t="s">
        <v>97</v>
      </c>
      <c r="C45" s="33">
        <v>135457.35</v>
      </c>
      <c r="D45" s="28" t="s">
        <v>4</v>
      </c>
      <c r="E45" s="27">
        <v>34293</v>
      </c>
    </row>
    <row r="46" spans="1:5" x14ac:dyDescent="0.25">
      <c r="A46" s="28">
        <v>5</v>
      </c>
      <c r="B46" s="27" t="s">
        <v>98</v>
      </c>
      <c r="C46" s="33">
        <v>193.24</v>
      </c>
      <c r="D46" s="28" t="s">
        <v>11</v>
      </c>
      <c r="E46" s="27">
        <v>1</v>
      </c>
    </row>
    <row r="47" spans="1:5" x14ac:dyDescent="0.25">
      <c r="A47" s="28">
        <v>5</v>
      </c>
      <c r="B47" s="27" t="s">
        <v>42</v>
      </c>
      <c r="C47" s="33">
        <v>2065.6999999999998</v>
      </c>
      <c r="D47" s="28" t="s">
        <v>11</v>
      </c>
      <c r="E47" s="27">
        <v>2</v>
      </c>
    </row>
    <row r="48" spans="1:5" x14ac:dyDescent="0.25">
      <c r="A48" s="28">
        <v>5</v>
      </c>
      <c r="B48" s="27" t="s">
        <v>99</v>
      </c>
      <c r="C48" s="33">
        <v>3361.68</v>
      </c>
      <c r="D48" s="28" t="s">
        <v>11</v>
      </c>
      <c r="E48" s="27">
        <v>18</v>
      </c>
    </row>
    <row r="49" spans="1:5" x14ac:dyDescent="0.25">
      <c r="A49" s="28">
        <v>5</v>
      </c>
      <c r="B49" s="27" t="s">
        <v>100</v>
      </c>
      <c r="C49" s="33">
        <v>1837.95</v>
      </c>
      <c r="D49" s="28" t="s">
        <v>5</v>
      </c>
      <c r="E49" s="27">
        <v>7.5</v>
      </c>
    </row>
    <row r="50" spans="1:5" x14ac:dyDescent="0.25">
      <c r="A50" s="28">
        <v>5</v>
      </c>
      <c r="B50" s="27" t="s">
        <v>101</v>
      </c>
      <c r="C50" s="33">
        <v>210.58</v>
      </c>
      <c r="D50" s="28" t="s">
        <v>4</v>
      </c>
      <c r="E50" s="27">
        <v>0.5</v>
      </c>
    </row>
    <row r="51" spans="1:5" x14ac:dyDescent="0.25">
      <c r="A51" s="28">
        <v>6</v>
      </c>
      <c r="B51" s="27" t="s">
        <v>102</v>
      </c>
      <c r="C51" s="33">
        <v>2719.62</v>
      </c>
      <c r="D51" s="28" t="s">
        <v>103</v>
      </c>
      <c r="E51" s="27">
        <v>6</v>
      </c>
    </row>
    <row r="52" spans="1:5" x14ac:dyDescent="0.25">
      <c r="A52" s="28">
        <v>4</v>
      </c>
      <c r="B52" s="27" t="s">
        <v>104</v>
      </c>
      <c r="C52" s="33">
        <v>2743.34</v>
      </c>
      <c r="D52" s="28" t="s">
        <v>4</v>
      </c>
      <c r="E52" s="27">
        <v>34291.800000000003</v>
      </c>
    </row>
    <row r="53" spans="1:5" x14ac:dyDescent="0.25">
      <c r="A53" s="28">
        <v>4</v>
      </c>
      <c r="B53" s="27" t="s">
        <v>105</v>
      </c>
      <c r="C53" s="33">
        <v>3086.37</v>
      </c>
      <c r="D53" s="28" t="s">
        <v>4</v>
      </c>
      <c r="E53" s="27">
        <v>34293</v>
      </c>
    </row>
    <row r="54" spans="1:5" x14ac:dyDescent="0.25">
      <c r="A54" s="28">
        <v>4</v>
      </c>
      <c r="B54" s="27" t="s">
        <v>135</v>
      </c>
      <c r="C54" s="33">
        <v>13030.88</v>
      </c>
      <c r="D54" s="28" t="s">
        <v>4</v>
      </c>
      <c r="E54" s="27">
        <v>34291.800000000003</v>
      </c>
    </row>
    <row r="55" spans="1:5" x14ac:dyDescent="0.25">
      <c r="A55" s="28">
        <v>4</v>
      </c>
      <c r="B55" s="27" t="s">
        <v>136</v>
      </c>
      <c r="C55" s="33">
        <v>13031.34</v>
      </c>
      <c r="D55" s="28" t="s">
        <v>4</v>
      </c>
      <c r="E55" s="27">
        <v>34293</v>
      </c>
    </row>
    <row r="56" spans="1:5" x14ac:dyDescent="0.25">
      <c r="A56" s="28">
        <v>6</v>
      </c>
      <c r="B56" s="27" t="s">
        <v>34</v>
      </c>
      <c r="C56" s="33">
        <v>2161.12</v>
      </c>
      <c r="D56" s="28" t="s">
        <v>35</v>
      </c>
      <c r="E56" s="27">
        <v>8</v>
      </c>
    </row>
    <row r="57" spans="1:5" x14ac:dyDescent="0.25">
      <c r="A57" s="28">
        <v>5</v>
      </c>
      <c r="B57" s="27" t="s">
        <v>106</v>
      </c>
      <c r="C57" s="33">
        <v>268290</v>
      </c>
      <c r="D57" s="28" t="s">
        <v>41</v>
      </c>
      <c r="E57" s="27">
        <v>1</v>
      </c>
    </row>
    <row r="58" spans="1:5" x14ac:dyDescent="0.25">
      <c r="A58" s="28">
        <v>5</v>
      </c>
      <c r="B58" s="27" t="s">
        <v>40</v>
      </c>
      <c r="C58" s="33">
        <v>677.97</v>
      </c>
      <c r="D58" s="28" t="s">
        <v>11</v>
      </c>
      <c r="E58" s="27">
        <v>1</v>
      </c>
    </row>
    <row r="59" spans="1:5" s="56" customFormat="1" x14ac:dyDescent="0.25">
      <c r="A59" s="36"/>
      <c r="B59" s="34" t="s">
        <v>39</v>
      </c>
      <c r="C59" s="55">
        <v>1234402.0999999999</v>
      </c>
      <c r="D59" s="36"/>
      <c r="E59" s="34">
        <v>551725.89400000009</v>
      </c>
    </row>
  </sheetData>
  <autoFilter ref="A3:E5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35" sqref="D35"/>
    </sheetView>
  </sheetViews>
  <sheetFormatPr defaultRowHeight="15" x14ac:dyDescent="0.25"/>
  <cols>
    <col min="1" max="8" width="15.140625" customWidth="1"/>
  </cols>
  <sheetData>
    <row r="1" spans="1:8" ht="16.5" x14ac:dyDescent="0.25">
      <c r="A1" s="63" t="s">
        <v>107</v>
      </c>
      <c r="B1" s="63"/>
      <c r="C1" s="63"/>
      <c r="D1" s="63"/>
      <c r="E1" s="63"/>
      <c r="F1" s="63"/>
      <c r="G1" s="63"/>
      <c r="H1" s="63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s="42" customFormat="1" x14ac:dyDescent="0.25">
      <c r="A3" s="51" t="s">
        <v>108</v>
      </c>
      <c r="B3" s="64" t="s">
        <v>109</v>
      </c>
      <c r="C3" s="65"/>
      <c r="D3" s="51" t="s">
        <v>110</v>
      </c>
      <c r="E3" s="51" t="s">
        <v>111</v>
      </c>
      <c r="F3" s="51" t="s">
        <v>112</v>
      </c>
      <c r="G3" s="51" t="s">
        <v>113</v>
      </c>
      <c r="H3" s="51" t="s">
        <v>114</v>
      </c>
    </row>
    <row r="4" spans="1:8" x14ac:dyDescent="0.25">
      <c r="A4" s="47" t="s">
        <v>115</v>
      </c>
      <c r="B4" s="48" t="s">
        <v>116</v>
      </c>
      <c r="C4" s="66" t="s">
        <v>117</v>
      </c>
      <c r="D4" s="66"/>
      <c r="E4" s="66"/>
      <c r="F4" s="66"/>
      <c r="G4" s="66"/>
      <c r="H4" s="67"/>
    </row>
    <row r="5" spans="1:8" x14ac:dyDescent="0.25">
      <c r="A5" s="46" t="s">
        <v>118</v>
      </c>
      <c r="B5" s="61" t="s">
        <v>119</v>
      </c>
      <c r="C5" s="62"/>
      <c r="D5" s="49">
        <v>136407.43</v>
      </c>
      <c r="E5" s="49">
        <v>99398.27</v>
      </c>
      <c r="F5" s="50">
        <v>72.87</v>
      </c>
      <c r="G5" s="51" t="s">
        <v>120</v>
      </c>
      <c r="H5" s="51" t="s">
        <v>121</v>
      </c>
    </row>
    <row r="6" spans="1:8" x14ac:dyDescent="0.25">
      <c r="A6" s="46" t="s">
        <v>118</v>
      </c>
      <c r="B6" s="61" t="s">
        <v>119</v>
      </c>
      <c r="C6" s="62"/>
      <c r="D6" s="49">
        <v>136311.10999999999</v>
      </c>
      <c r="E6" s="49">
        <v>132557.85</v>
      </c>
      <c r="F6" s="50">
        <v>97.25</v>
      </c>
      <c r="G6" s="51" t="s">
        <v>122</v>
      </c>
      <c r="H6" s="51" t="s">
        <v>121</v>
      </c>
    </row>
    <row r="7" spans="1:8" x14ac:dyDescent="0.25">
      <c r="A7" s="46" t="s">
        <v>118</v>
      </c>
      <c r="B7" s="61" t="s">
        <v>119</v>
      </c>
      <c r="C7" s="62"/>
      <c r="D7" s="49">
        <v>136438.25</v>
      </c>
      <c r="E7" s="49">
        <v>118072.6</v>
      </c>
      <c r="F7" s="50">
        <v>86.54</v>
      </c>
      <c r="G7" s="51" t="s">
        <v>123</v>
      </c>
      <c r="H7" s="51" t="s">
        <v>121</v>
      </c>
    </row>
    <row r="8" spans="1:8" x14ac:dyDescent="0.25">
      <c r="A8" s="46" t="s">
        <v>118</v>
      </c>
      <c r="B8" s="61" t="s">
        <v>119</v>
      </c>
      <c r="C8" s="62"/>
      <c r="D8" s="49">
        <v>136327.66</v>
      </c>
      <c r="E8" s="49">
        <v>197393.2</v>
      </c>
      <c r="F8" s="50">
        <v>144.79</v>
      </c>
      <c r="G8" s="51" t="s">
        <v>124</v>
      </c>
      <c r="H8" s="51" t="s">
        <v>121</v>
      </c>
    </row>
    <row r="9" spans="1:8" x14ac:dyDescent="0.25">
      <c r="A9" s="46" t="s">
        <v>118</v>
      </c>
      <c r="B9" s="61" t="s">
        <v>119</v>
      </c>
      <c r="C9" s="62"/>
      <c r="D9" s="49">
        <v>136673.41</v>
      </c>
      <c r="E9" s="49">
        <v>123486.91</v>
      </c>
      <c r="F9" s="50">
        <v>90.35</v>
      </c>
      <c r="G9" s="51" t="s">
        <v>125</v>
      </c>
      <c r="H9" s="51" t="s">
        <v>121</v>
      </c>
    </row>
    <row r="10" spans="1:8" x14ac:dyDescent="0.25">
      <c r="A10" s="46" t="s">
        <v>118</v>
      </c>
      <c r="B10" s="61" t="s">
        <v>119</v>
      </c>
      <c r="C10" s="62"/>
      <c r="D10" s="49">
        <v>136819.67000000001</v>
      </c>
      <c r="E10" s="49">
        <v>113415.61</v>
      </c>
      <c r="F10" s="50">
        <v>82.89</v>
      </c>
      <c r="G10" s="51" t="s">
        <v>126</v>
      </c>
      <c r="H10" s="51" t="s">
        <v>121</v>
      </c>
    </row>
    <row r="11" spans="1:8" x14ac:dyDescent="0.25">
      <c r="A11" s="46" t="s">
        <v>118</v>
      </c>
      <c r="B11" s="61" t="s">
        <v>119</v>
      </c>
      <c r="C11" s="62"/>
      <c r="D11" s="49">
        <v>142339.09</v>
      </c>
      <c r="E11" s="49">
        <v>160652.1</v>
      </c>
      <c r="F11" s="50">
        <v>112.87</v>
      </c>
      <c r="G11" s="51" t="s">
        <v>127</v>
      </c>
      <c r="H11" s="51" t="s">
        <v>121</v>
      </c>
    </row>
    <row r="12" spans="1:8" x14ac:dyDescent="0.25">
      <c r="A12" s="46" t="s">
        <v>118</v>
      </c>
      <c r="B12" s="61" t="s">
        <v>119</v>
      </c>
      <c r="C12" s="62"/>
      <c r="D12" s="49">
        <v>142575.06</v>
      </c>
      <c r="E12" s="49">
        <v>115223.47</v>
      </c>
      <c r="F12" s="50">
        <v>80.819999999999993</v>
      </c>
      <c r="G12" s="51" t="s">
        <v>128</v>
      </c>
      <c r="H12" s="51" t="s">
        <v>121</v>
      </c>
    </row>
    <row r="13" spans="1:8" x14ac:dyDescent="0.25">
      <c r="A13" s="46" t="s">
        <v>118</v>
      </c>
      <c r="B13" s="61" t="s">
        <v>119</v>
      </c>
      <c r="C13" s="62"/>
      <c r="D13" s="49">
        <v>142412.20000000001</v>
      </c>
      <c r="E13" s="49">
        <v>136210.23999999999</v>
      </c>
      <c r="F13" s="50">
        <v>95.65</v>
      </c>
      <c r="G13" s="51" t="s">
        <v>129</v>
      </c>
      <c r="H13" s="51" t="s">
        <v>121</v>
      </c>
    </row>
    <row r="14" spans="1:8" x14ac:dyDescent="0.25">
      <c r="A14" s="46" t="s">
        <v>118</v>
      </c>
      <c r="B14" s="61" t="s">
        <v>119</v>
      </c>
      <c r="C14" s="62"/>
      <c r="D14" s="49">
        <v>142051.98000000001</v>
      </c>
      <c r="E14" s="49">
        <v>140393.5</v>
      </c>
      <c r="F14" s="50">
        <v>98.83</v>
      </c>
      <c r="G14" s="51" t="s">
        <v>130</v>
      </c>
      <c r="H14" s="51" t="s">
        <v>121</v>
      </c>
    </row>
    <row r="15" spans="1:8" x14ac:dyDescent="0.25">
      <c r="A15" s="46" t="s">
        <v>118</v>
      </c>
      <c r="B15" s="61" t="s">
        <v>119</v>
      </c>
      <c r="C15" s="62"/>
      <c r="D15" s="49">
        <v>142944.38</v>
      </c>
      <c r="E15" s="49">
        <v>128425.18</v>
      </c>
      <c r="F15" s="50">
        <v>89.84</v>
      </c>
      <c r="G15" s="51" t="s">
        <v>131</v>
      </c>
      <c r="H15" s="51" t="s">
        <v>121</v>
      </c>
    </row>
    <row r="16" spans="1:8" x14ac:dyDescent="0.25">
      <c r="A16" s="46" t="s">
        <v>118</v>
      </c>
      <c r="B16" s="61" t="s">
        <v>119</v>
      </c>
      <c r="C16" s="62"/>
      <c r="D16" s="49">
        <v>142403.07999999999</v>
      </c>
      <c r="E16" s="49">
        <v>173552.56</v>
      </c>
      <c r="F16" s="50">
        <v>121.87</v>
      </c>
      <c r="G16" s="51" t="s">
        <v>132</v>
      </c>
      <c r="H16" s="51" t="s">
        <v>121</v>
      </c>
    </row>
    <row r="17" spans="1:8" x14ac:dyDescent="0.25">
      <c r="A17" s="64" t="s">
        <v>133</v>
      </c>
      <c r="B17" s="68"/>
      <c r="C17" s="65"/>
      <c r="D17" s="52">
        <v>1673703.32</v>
      </c>
      <c r="E17" s="52">
        <v>1638781.49</v>
      </c>
      <c r="F17" s="53">
        <v>97.91</v>
      </c>
      <c r="G17" s="51" t="s">
        <v>115</v>
      </c>
      <c r="H17" s="51" t="s">
        <v>115</v>
      </c>
    </row>
  </sheetData>
  <sheetProtection sheet="1" objects="1" scenarios="1"/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Белорусская, д. 9а</vt:lpstr>
      <vt:lpstr>Работы 2019 </vt:lpstr>
      <vt:lpstr>Справка</vt:lpstr>
      <vt:lpstr>'Белорусская, д. 9а'!Область_печати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2018-03-22T06:18:43Z</cp:lastPrinted>
  <dcterms:created xsi:type="dcterms:W3CDTF">2016-03-18T02:51:51Z</dcterms:created>
  <dcterms:modified xsi:type="dcterms:W3CDTF">2020-03-18T01:49:50Z</dcterms:modified>
</cp:coreProperties>
</file>