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25725" calcMode="manual"/>
</workbook>
</file>

<file path=xl/calcChain.xml><?xml version="1.0" encoding="utf-8"?>
<calcChain xmlns="http://schemas.openxmlformats.org/spreadsheetml/2006/main">
  <c r="C51" i="1"/>
  <c r="C32"/>
  <c r="C8"/>
  <c r="C14" s="1"/>
  <c r="C9"/>
  <c r="C7"/>
  <c r="C90"/>
  <c r="C86"/>
  <c r="C83"/>
  <c r="C80"/>
  <c r="C77"/>
  <c r="C25"/>
  <c r="C22"/>
  <c r="C19"/>
  <c r="C16"/>
  <c r="C76"/>
  <c r="C100" l="1"/>
  <c r="C98"/>
  <c r="C97" s="1"/>
  <c r="C101" l="1"/>
  <c r="C102" s="1"/>
  <c r="B75"/>
  <c r="B90" l="1"/>
  <c r="B77"/>
  <c r="B98" l="1"/>
  <c r="B97" s="1"/>
  <c r="B86"/>
  <c r="B83"/>
  <c r="B80"/>
  <c r="B76"/>
  <c r="B22"/>
  <c r="B19"/>
  <c r="B16"/>
  <c r="B100" l="1"/>
</calcChain>
</file>

<file path=xl/sharedStrings.xml><?xml version="1.0" encoding="utf-8"?>
<sst xmlns="http://schemas.openxmlformats.org/spreadsheetml/2006/main" count="327" uniqueCount="132">
  <si>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</si>
  <si>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</si>
  <si>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</si>
  <si>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</si>
  <si>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</si>
  <si>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</si>
  <si>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</si>
  <si>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</si>
  <si>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</si>
  <si>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</si>
  <si>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</si>
  <si>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</si>
  <si>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</si>
  <si>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</si>
  <si>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</si>
  <si>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</si>
  <si>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</si>
  <si>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</si>
  <si>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</si>
  <si>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</si>
  <si>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</si>
  <si>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</si>
  <si>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</si>
  <si>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</si>
  <si>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</si>
  <si>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</si>
  <si>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</si>
  <si>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</si>
  <si>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Ингодинская, д. 6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</si>
  <si>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</si>
  <si>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</si>
  <si>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</si>
  <si>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</si>
  <si>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</si>
  <si>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</si>
  <si>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</si>
  <si>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Смена труб ГВС д. 32 мм</t>
  </si>
  <si>
    <t>м</t>
  </si>
  <si>
    <t>1м</t>
  </si>
  <si>
    <t>осмотр подвала</t>
  </si>
  <si>
    <t>раз</t>
  </si>
  <si>
    <t>прочистка канализационной сети дворовой</t>
  </si>
  <si>
    <t>БИНБАНК(Ингодинская 6)</t>
  </si>
  <si>
    <t>Старшие по дому</t>
  </si>
  <si>
    <t>сброс воздуха со стояков отопления</t>
  </si>
  <si>
    <t>1 дом</t>
  </si>
  <si>
    <t>заделка штроб кирпичом б/у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</si>
  <si>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</si>
  <si>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</si>
  <si>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</si>
  <si>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</si>
  <si>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</si>
  <si>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Расходы по снятию показаний с ИПУ по электроэнергии</t>
  </si>
  <si>
    <t>период: 01.01.2019-31.12.2019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</si>
  <si>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</si>
  <si>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</si>
  <si>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</si>
  <si>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</si>
  <si>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</si>
  <si>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</si>
  <si>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</si>
  <si>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Вывод канализационного стояка с чердачного помещен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</si>
  <si>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</si>
  <si>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</si>
  <si>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</si>
  <si>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</si>
  <si>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</si>
  <si>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Заделка штроб кирпячом</t>
  </si>
  <si>
    <t>Замена врезки в подвал на стояке ХВС</t>
  </si>
  <si>
    <t>шт.</t>
  </si>
  <si>
    <t>Замена врезок</t>
  </si>
  <si>
    <t>Замена электрической лампы накаливания</t>
  </si>
  <si>
    <t>Замена электропатрона с материалами при закрытой а</t>
  </si>
  <si>
    <t>Изготовление сничек</t>
  </si>
  <si>
    <t>Мелкий ремонт шиферной кровли</t>
  </si>
  <si>
    <t>Навеска замка (крабовый)</t>
  </si>
  <si>
    <t>Навеска замка (тросовый)</t>
  </si>
  <si>
    <t>Организация мест накоп.ртуть сод-х ламп 3,4 кв. 20</t>
  </si>
  <si>
    <t>Осмотр сантех. оборудования</t>
  </si>
  <si>
    <t>Перезапуск (удаление воздуха) стояков отопления</t>
  </si>
  <si>
    <t>Почтовый ящик 5-и секционный</t>
  </si>
  <si>
    <t>Протяжка контактов на электроприборах</t>
  </si>
  <si>
    <t>Прочистка вентшахты с разборкой</t>
  </si>
  <si>
    <t>Прочистка внутренней канализационной сети</t>
  </si>
  <si>
    <t>Ремонт балансира</t>
  </si>
  <si>
    <t>Ремонт водомерного узла</t>
  </si>
  <si>
    <t>узел</t>
  </si>
  <si>
    <t>Ремонт доводчика</t>
  </si>
  <si>
    <t>Ремонт металлического забора</t>
  </si>
  <si>
    <t>Ремонт скамейки</t>
  </si>
  <si>
    <t>Ремонт тамбурной двери</t>
  </si>
  <si>
    <t>Смена вентиля до 20 мм</t>
  </si>
  <si>
    <t>Смена труб ХВС д.32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</si>
  <si>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</si>
  <si>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</si>
  <si>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</si>
  <si>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</si>
  <si>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</si>
  <si>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</si>
  <si>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</si>
  <si>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</si>
  <si>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</si>
  <si>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</si>
  <si>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</si>
  <si>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поручней</t>
  </si>
  <si>
    <t>Установка почтовых ящиков (без ст-ти почтового ящи</t>
  </si>
  <si>
    <t>Устранение свищей хомутами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</si>
  <si>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</si>
  <si>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</si>
  <si>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</si>
  <si>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</si>
  <si>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</si>
  <si>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врезки  хвс</t>
  </si>
  <si>
    <t>1 шт</t>
  </si>
  <si>
    <t>освещение подвала</t>
  </si>
  <si>
    <t>регулировка теплоносителя</t>
  </si>
  <si>
    <t>ремонт задвижек   д.100</t>
  </si>
  <si>
    <t>ремонт стен в подъездах после установки почтовых я</t>
  </si>
  <si>
    <t>ремонт штроб</t>
  </si>
  <si>
    <t>смена труб ХВС и ГВС д.50 ПП</t>
  </si>
  <si>
    <t>Саганова Е.Б.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</si>
  <si>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</si>
  <si>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</si>
  <si>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</si>
  <si>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</si>
  <si>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</si>
  <si>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</si>
  <si>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(3,4 кв.2019)</t>
  </si>
  <si>
    <t>Тех.обслуживание ГО к=0,6;0,8;0,85;0,9;1 (1,2 кв.2019)</t>
  </si>
  <si>
    <t>Организация мест накоп.ртуть сод-х ламп 3,4 кв. 2019</t>
  </si>
  <si>
    <t>Дормостпроект</t>
  </si>
  <si>
    <t>ООО "Лидер"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</si>
</sst>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3" xfId="0" applyFill="1" applyBorder="1"/>
    <xf numFmtId="0" fontId="0" fillId="3" borderId="0" xfId="0" applyFill="1"/>
    <xf numFmtId="43" fontId="6" fillId="0" borderId="2" xfId="3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 wrapText="1"/>
    </xf>
    <xf numFmtId="43" fontId="10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15" workbookViewId="0">
      <selection activeCell="A59" sqref="A59"/>
    </sheetView>
  </sheetViews>
  <sheetFormatPr defaultRowHeight="15" outlineLevelRow="2"/>
  <cols>
    <col min="1" max="1" width="59.5703125" style="18" customWidth="1"/>
    <col min="2" max="2" width="15.5703125" style="19" hidden="1" customWidth="1"/>
    <col min="3" max="3" width="15.5703125" style="29" customWidth="1"/>
    <col min="4" max="4" width="9.28515625" style="18" customWidth="1"/>
    <col min="5" max="5" width="14.42578125" style="20" customWidth="1"/>
    <col min="6" max="6" width="8.42578125" style="1" customWidth="1"/>
    <col min="7" max="16384" width="9.140625" style="1"/>
  </cols>
  <sheetData>
    <row r="1" spans="1:5" ht="37.5" customHeight="1">
      <c r="A1" s="41" t="s">
        <v>6</v>
      </c>
      <c r="B1" s="41"/>
      <c r="C1" s="41"/>
      <c r="D1" s="41"/>
      <c r="E1" s="41"/>
    </row>
    <row r="2" spans="1:5" ht="17.25" customHeight="1">
      <c r="A2" s="2" t="s">
        <v>28</v>
      </c>
      <c r="B2" s="3" t="s">
        <v>5</v>
      </c>
      <c r="C2" s="43" t="s">
        <v>53</v>
      </c>
      <c r="D2" s="43"/>
      <c r="E2" s="43"/>
    </row>
    <row r="3" spans="1:5" ht="57">
      <c r="A3" s="4" t="s">
        <v>3</v>
      </c>
      <c r="B3" s="5" t="s">
        <v>0</v>
      </c>
      <c r="C3" s="25" t="s">
        <v>26</v>
      </c>
      <c r="D3" s="6" t="s">
        <v>1</v>
      </c>
      <c r="E3" s="7" t="s">
        <v>2</v>
      </c>
    </row>
    <row r="4" spans="1:5">
      <c r="A4" s="44" t="s">
        <v>27</v>
      </c>
      <c r="B4" s="44"/>
      <c r="C4" s="44"/>
      <c r="D4" s="44"/>
      <c r="E4" s="44"/>
    </row>
    <row r="5" spans="1:5" ht="28.5">
      <c r="A5" s="31" t="s">
        <v>54</v>
      </c>
      <c r="B5" s="5"/>
      <c r="C5" s="39">
        <v>1280304.1000000001</v>
      </c>
      <c r="D5" s="8" t="s">
        <v>25</v>
      </c>
      <c r="E5" s="7"/>
    </row>
    <row r="6" spans="1:5">
      <c r="A6" s="31" t="s">
        <v>55</v>
      </c>
      <c r="B6" s="5"/>
      <c r="C6" s="39">
        <v>1225258.72</v>
      </c>
      <c r="D6" s="8" t="s">
        <v>25</v>
      </c>
      <c r="E6" s="7"/>
    </row>
    <row r="7" spans="1:5">
      <c r="A7" s="31" t="s">
        <v>56</v>
      </c>
      <c r="B7" s="5"/>
      <c r="C7" s="39">
        <f>C6-C5</f>
        <v>-55045.380000000121</v>
      </c>
      <c r="D7" s="8" t="s">
        <v>25</v>
      </c>
      <c r="E7" s="7"/>
    </row>
    <row r="8" spans="1:5">
      <c r="A8" s="4" t="s">
        <v>7</v>
      </c>
      <c r="B8" s="5"/>
      <c r="C8" s="39">
        <f>SUM(C9:C13)</f>
        <v>207924.27</v>
      </c>
      <c r="D8" s="8" t="s">
        <v>25</v>
      </c>
      <c r="E8" s="7"/>
    </row>
    <row r="9" spans="1:5">
      <c r="A9" s="21" t="s">
        <v>8</v>
      </c>
      <c r="B9" s="5"/>
      <c r="C9" s="40">
        <f>900*12+792.96*12</f>
        <v>20315.52</v>
      </c>
      <c r="D9" s="8" t="s">
        <v>25</v>
      </c>
      <c r="E9" s="7"/>
    </row>
    <row r="10" spans="1:5">
      <c r="A10" s="45" t="s">
        <v>42</v>
      </c>
      <c r="B10" s="45"/>
      <c r="C10" s="46">
        <v>14565.07</v>
      </c>
      <c r="D10" s="8" t="s">
        <v>25</v>
      </c>
      <c r="E10" s="7"/>
    </row>
    <row r="11" spans="1:5">
      <c r="A11" s="47" t="s">
        <v>120</v>
      </c>
      <c r="B11" s="47"/>
      <c r="C11" s="46">
        <v>34000</v>
      </c>
      <c r="D11" s="8" t="s">
        <v>25</v>
      </c>
      <c r="E11" s="7"/>
    </row>
    <row r="12" spans="1:5">
      <c r="A12" s="47" t="s">
        <v>130</v>
      </c>
      <c r="B12" s="47"/>
      <c r="C12" s="46">
        <v>81228.83</v>
      </c>
      <c r="D12" s="8" t="s">
        <v>25</v>
      </c>
      <c r="E12" s="7"/>
    </row>
    <row r="13" spans="1:5">
      <c r="A13" s="47" t="s">
        <v>131</v>
      </c>
      <c r="B13" s="47"/>
      <c r="C13" s="46">
        <v>57814.85</v>
      </c>
      <c r="D13" s="8" t="s">
        <v>25</v>
      </c>
      <c r="E13" s="7"/>
    </row>
    <row r="14" spans="1:5">
      <c r="A14" s="30" t="s">
        <v>57</v>
      </c>
      <c r="B14" s="3"/>
      <c r="C14" s="38">
        <f>C5+C8</f>
        <v>1488228.37</v>
      </c>
      <c r="D14" s="8" t="s">
        <v>25</v>
      </c>
      <c r="E14" s="9"/>
    </row>
    <row r="15" spans="1:5">
      <c r="A15" s="42" t="s">
        <v>9</v>
      </c>
      <c r="B15" s="42"/>
      <c r="C15" s="42"/>
      <c r="D15" s="42"/>
      <c r="E15" s="42"/>
    </row>
    <row r="16" spans="1:5" ht="29.25" thickBot="1">
      <c r="A16" s="2" t="s">
        <v>10</v>
      </c>
      <c r="B16" s="3" t="e">
        <f>#REF!</f>
        <v>#REF!</v>
      </c>
      <c r="C16" s="26">
        <f>SUM(C17:C18)</f>
        <v>203553.59000000003</v>
      </c>
      <c r="D16" s="10"/>
      <c r="E16" s="9"/>
    </row>
    <row r="17" spans="1:5" s="32" customFormat="1" ht="15.75" thickBot="1">
      <c r="A17" s="34" t="s">
        <v>121</v>
      </c>
      <c r="B17" s="34"/>
      <c r="C17" s="34">
        <v>99261.74</v>
      </c>
      <c r="D17" s="34" t="s">
        <v>32</v>
      </c>
      <c r="E17" s="34">
        <v>26399.4</v>
      </c>
    </row>
    <row r="18" spans="1:5" s="32" customFormat="1" ht="15.75" thickBot="1">
      <c r="A18" s="34" t="s">
        <v>122</v>
      </c>
      <c r="B18" s="34"/>
      <c r="C18" s="34">
        <v>104291.85</v>
      </c>
      <c r="D18" s="34" t="s">
        <v>32</v>
      </c>
      <c r="E18" s="34">
        <v>26403</v>
      </c>
    </row>
    <row r="19" spans="1:5" ht="29.25" thickBot="1">
      <c r="A19" s="2" t="s">
        <v>11</v>
      </c>
      <c r="B19" s="3" t="e">
        <f>#REF!</f>
        <v>#REF!</v>
      </c>
      <c r="C19" s="26">
        <f>SUM(C20:C21)</f>
        <v>66880.14</v>
      </c>
      <c r="D19" s="10"/>
      <c r="E19" s="9"/>
    </row>
    <row r="20" spans="1:5" s="32" customFormat="1" ht="15.75" thickBot="1">
      <c r="A20" s="34" t="s">
        <v>98</v>
      </c>
      <c r="B20" s="34"/>
      <c r="C20" s="34">
        <v>32182.32</v>
      </c>
      <c r="D20" s="34" t="s">
        <v>32</v>
      </c>
      <c r="E20" s="34">
        <v>20240.45</v>
      </c>
    </row>
    <row r="21" spans="1:5" s="32" customFormat="1" ht="15.75" thickBot="1">
      <c r="A21" s="34" t="s">
        <v>99</v>
      </c>
      <c r="B21" s="34"/>
      <c r="C21" s="34">
        <v>34697.82</v>
      </c>
      <c r="D21" s="34" t="s">
        <v>32</v>
      </c>
      <c r="E21" s="34">
        <v>20902.3</v>
      </c>
    </row>
    <row r="22" spans="1:5" ht="29.25" thickBot="1">
      <c r="A22" s="2" t="s">
        <v>12</v>
      </c>
      <c r="B22" s="12" t="e">
        <f>#REF!+#REF!</f>
        <v>#REF!</v>
      </c>
      <c r="C22" s="26">
        <f>SUM(C23:C24)</f>
        <v>127180.97</v>
      </c>
      <c r="D22" s="13"/>
      <c r="E22" s="9"/>
    </row>
    <row r="23" spans="1:5" s="32" customFormat="1" ht="15.75" thickBot="1">
      <c r="A23" s="34" t="s">
        <v>62</v>
      </c>
      <c r="B23" s="34"/>
      <c r="C23" s="34">
        <v>63934.79</v>
      </c>
      <c r="D23" s="34" t="s">
        <v>29</v>
      </c>
      <c r="E23" s="34">
        <v>1207</v>
      </c>
    </row>
    <row r="24" spans="1:5" s="32" customFormat="1" ht="15.75" thickBot="1">
      <c r="A24" s="34" t="s">
        <v>63</v>
      </c>
      <c r="B24" s="34"/>
      <c r="C24" s="34">
        <v>63246.18</v>
      </c>
      <c r="D24" s="34" t="s">
        <v>29</v>
      </c>
      <c r="E24" s="34">
        <v>1194</v>
      </c>
    </row>
    <row r="25" spans="1:5" ht="43.5" thickBot="1">
      <c r="A25" s="2" t="s">
        <v>13</v>
      </c>
      <c r="B25" s="3"/>
      <c r="C25" s="26">
        <f>SUM(C26:C31)</f>
        <v>29305.35</v>
      </c>
      <c r="D25" s="10"/>
      <c r="E25" s="9"/>
    </row>
    <row r="26" spans="1:5" s="32" customFormat="1" ht="15.75" thickBot="1">
      <c r="A26" s="34" t="s">
        <v>123</v>
      </c>
      <c r="B26" s="34"/>
      <c r="C26" s="34">
        <v>2375.9499999999998</v>
      </c>
      <c r="D26" s="34" t="s">
        <v>32</v>
      </c>
      <c r="E26" s="34">
        <v>26399.4</v>
      </c>
    </row>
    <row r="27" spans="1:5" s="32" customFormat="1" ht="15.75" thickBot="1">
      <c r="A27" s="34" t="s">
        <v>124</v>
      </c>
      <c r="B27" s="34"/>
      <c r="C27" s="34">
        <v>2376.27</v>
      </c>
      <c r="D27" s="34" t="s">
        <v>32</v>
      </c>
      <c r="E27" s="34">
        <v>26403</v>
      </c>
    </row>
    <row r="28" spans="1:5" s="32" customFormat="1" ht="15.75" thickBot="1">
      <c r="A28" s="34" t="s">
        <v>125</v>
      </c>
      <c r="B28" s="34"/>
      <c r="C28" s="34">
        <v>2111.9499999999998</v>
      </c>
      <c r="D28" s="34" t="s">
        <v>32</v>
      </c>
      <c r="E28" s="34">
        <v>26399.4</v>
      </c>
    </row>
    <row r="29" spans="1:5" s="32" customFormat="1" ht="15.75" thickBot="1">
      <c r="A29" s="34" t="s">
        <v>126</v>
      </c>
      <c r="B29" s="34"/>
      <c r="C29" s="34">
        <v>2376.27</v>
      </c>
      <c r="D29" s="34" t="s">
        <v>32</v>
      </c>
      <c r="E29" s="34">
        <v>26403</v>
      </c>
    </row>
    <row r="30" spans="1:5" s="32" customFormat="1" ht="15.75" thickBot="1">
      <c r="A30" s="34" t="s">
        <v>111</v>
      </c>
      <c r="B30" s="34"/>
      <c r="C30" s="34">
        <v>10031.77</v>
      </c>
      <c r="D30" s="34" t="s">
        <v>32</v>
      </c>
      <c r="E30" s="34">
        <v>26399.4</v>
      </c>
    </row>
    <row r="31" spans="1:5" s="32" customFormat="1" ht="15.75" thickBot="1">
      <c r="A31" s="34" t="s">
        <v>111</v>
      </c>
      <c r="B31" s="34"/>
      <c r="C31" s="34">
        <v>10033.14</v>
      </c>
      <c r="D31" s="34" t="s">
        <v>32</v>
      </c>
      <c r="E31" s="34">
        <v>26403</v>
      </c>
    </row>
    <row r="32" spans="1:5" ht="43.5" outlineLevel="1" thickBot="1">
      <c r="A32" s="2" t="s">
        <v>14</v>
      </c>
      <c r="B32" s="14"/>
      <c r="C32" s="26">
        <f>SUM(C33:C50)</f>
        <v>47902.49</v>
      </c>
      <c r="D32" s="14"/>
      <c r="E32" s="14"/>
    </row>
    <row r="33" spans="1:7" s="32" customFormat="1" ht="15.75" thickBot="1">
      <c r="A33" s="34" t="s">
        <v>61</v>
      </c>
      <c r="B33" s="34"/>
      <c r="C33" s="34">
        <v>1306.57</v>
      </c>
      <c r="D33" s="34" t="s">
        <v>35</v>
      </c>
      <c r="E33" s="34">
        <v>1</v>
      </c>
    </row>
    <row r="34" spans="1:7" s="32" customFormat="1" ht="15.75" thickBot="1">
      <c r="A34" s="34" t="s">
        <v>67</v>
      </c>
      <c r="B34" s="34"/>
      <c r="C34" s="34">
        <v>695.16</v>
      </c>
      <c r="D34" s="34" t="s">
        <v>32</v>
      </c>
      <c r="E34" s="34">
        <v>1</v>
      </c>
    </row>
    <row r="35" spans="1:7" s="32" customFormat="1" ht="15.75" thickBot="1">
      <c r="A35" s="34" t="s">
        <v>71</v>
      </c>
      <c r="B35" s="34"/>
      <c r="C35" s="34">
        <v>158.80000000000001</v>
      </c>
      <c r="D35" s="34" t="s">
        <v>69</v>
      </c>
      <c r="E35" s="34">
        <v>2</v>
      </c>
    </row>
    <row r="36" spans="1:7" s="32" customFormat="1" ht="15.75" thickBot="1">
      <c r="A36" s="34" t="s">
        <v>72</v>
      </c>
      <c r="B36" s="34"/>
      <c r="C36" s="34">
        <v>222.82</v>
      </c>
      <c r="D36" s="34" t="s">
        <v>69</v>
      </c>
      <c r="E36" s="34">
        <v>1</v>
      </c>
    </row>
    <row r="37" spans="1:7" s="32" customFormat="1" ht="15.75" thickBot="1">
      <c r="A37" s="34" t="s">
        <v>73</v>
      </c>
      <c r="B37" s="34"/>
      <c r="C37" s="34">
        <v>2583.36</v>
      </c>
      <c r="D37" s="34" t="s">
        <v>69</v>
      </c>
      <c r="E37" s="34">
        <v>36</v>
      </c>
    </row>
    <row r="38" spans="1:7" s="32" customFormat="1" ht="15.75" thickBot="1">
      <c r="A38" s="34" t="s">
        <v>74</v>
      </c>
      <c r="B38" s="34"/>
      <c r="C38" s="34">
        <v>502.14</v>
      </c>
      <c r="D38" s="34" t="s">
        <v>32</v>
      </c>
      <c r="E38" s="34">
        <v>6</v>
      </c>
    </row>
    <row r="39" spans="1:7" s="32" customFormat="1" ht="15.75" thickBot="1">
      <c r="A39" s="34" t="s">
        <v>75</v>
      </c>
      <c r="B39" s="34"/>
      <c r="C39" s="34">
        <v>333.38</v>
      </c>
      <c r="D39" s="34" t="s">
        <v>69</v>
      </c>
      <c r="E39" s="34">
        <v>1</v>
      </c>
    </row>
    <row r="40" spans="1:7" s="32" customFormat="1" ht="15.75" thickBot="1">
      <c r="A40" s="34" t="s">
        <v>76</v>
      </c>
      <c r="B40" s="34"/>
      <c r="C40" s="34">
        <v>6940.62</v>
      </c>
      <c r="D40" s="34" t="s">
        <v>69</v>
      </c>
      <c r="E40" s="34">
        <v>18</v>
      </c>
    </row>
    <row r="41" spans="1:7" s="32" customFormat="1" ht="15.75" thickBot="1">
      <c r="A41" s="34" t="s">
        <v>80</v>
      </c>
      <c r="B41" s="34"/>
      <c r="C41" s="34">
        <v>19830.599999999999</v>
      </c>
      <c r="D41" s="34" t="s">
        <v>69</v>
      </c>
      <c r="E41" s="34">
        <v>20</v>
      </c>
    </row>
    <row r="42" spans="1:7" s="32" customFormat="1" ht="15.75" thickBot="1">
      <c r="A42" s="34" t="s">
        <v>81</v>
      </c>
      <c r="B42" s="34"/>
      <c r="C42" s="34">
        <v>232.36</v>
      </c>
      <c r="D42" s="34" t="s">
        <v>69</v>
      </c>
      <c r="E42" s="34">
        <v>1</v>
      </c>
    </row>
    <row r="43" spans="1:7" s="32" customFormat="1" ht="15.75" thickBot="1">
      <c r="A43" s="34" t="s">
        <v>87</v>
      </c>
      <c r="B43" s="34"/>
      <c r="C43" s="34">
        <v>494.78</v>
      </c>
      <c r="D43" s="34" t="s">
        <v>69</v>
      </c>
      <c r="E43" s="34">
        <v>1</v>
      </c>
    </row>
    <row r="44" spans="1:7" s="32" customFormat="1" ht="15.75" thickBot="1">
      <c r="A44" s="34" t="s">
        <v>90</v>
      </c>
      <c r="B44" s="34"/>
      <c r="C44" s="34">
        <v>4821.4799999999996</v>
      </c>
      <c r="D44" s="34" t="s">
        <v>69</v>
      </c>
      <c r="E44" s="34">
        <v>1</v>
      </c>
    </row>
    <row r="45" spans="1:7" s="32" customFormat="1" ht="15.75" thickBot="1">
      <c r="A45" s="34" t="s">
        <v>104</v>
      </c>
      <c r="B45" s="34"/>
      <c r="C45" s="34">
        <v>1525.5</v>
      </c>
      <c r="D45" s="34" t="s">
        <v>37</v>
      </c>
      <c r="E45" s="34">
        <v>9</v>
      </c>
      <c r="G45" s="36"/>
    </row>
    <row r="46" spans="1:7" s="32" customFormat="1" ht="15.75" thickBot="1">
      <c r="A46" s="34" t="s">
        <v>105</v>
      </c>
      <c r="B46" s="34"/>
      <c r="C46" s="34">
        <v>3864.8</v>
      </c>
      <c r="D46" s="34" t="s">
        <v>69</v>
      </c>
      <c r="E46" s="34">
        <v>20</v>
      </c>
    </row>
    <row r="47" spans="1:7" s="32" customFormat="1" ht="15.75" thickBot="1">
      <c r="A47" s="34" t="s">
        <v>46</v>
      </c>
      <c r="B47" s="34"/>
      <c r="C47" s="34">
        <v>313.08</v>
      </c>
      <c r="D47" s="34" t="s">
        <v>32</v>
      </c>
      <c r="E47" s="34">
        <v>0.5</v>
      </c>
    </row>
    <row r="48" spans="1:7" s="32" customFormat="1" ht="15.75" thickBot="1">
      <c r="A48" s="34" t="s">
        <v>114</v>
      </c>
      <c r="B48" s="34"/>
      <c r="C48" s="34">
        <v>698.04</v>
      </c>
      <c r="D48" s="34" t="s">
        <v>37</v>
      </c>
      <c r="E48" s="34">
        <v>18</v>
      </c>
    </row>
    <row r="49" spans="1:5" s="32" customFormat="1" ht="15.75" thickBot="1">
      <c r="A49" s="34" t="s">
        <v>118</v>
      </c>
      <c r="B49" s="34"/>
      <c r="C49" s="34">
        <v>1725</v>
      </c>
      <c r="D49" s="34" t="s">
        <v>69</v>
      </c>
      <c r="E49" s="34">
        <v>1</v>
      </c>
    </row>
    <row r="50" spans="1:5" s="32" customFormat="1" ht="15.75" thickBot="1">
      <c r="A50" s="34" t="s">
        <v>117</v>
      </c>
      <c r="B50" s="34"/>
      <c r="C50" s="34">
        <v>1654</v>
      </c>
      <c r="D50" s="34" t="s">
        <v>45</v>
      </c>
      <c r="E50" s="34">
        <v>1</v>
      </c>
    </row>
    <row r="51" spans="1:5" s="11" customFormat="1" ht="52.5" customHeight="1" outlineLevel="2" thickBot="1">
      <c r="A51" s="2" t="s">
        <v>15</v>
      </c>
      <c r="B51" s="15"/>
      <c r="C51" s="27">
        <f>SUM(C52:C73)</f>
        <v>91899.169999999984</v>
      </c>
      <c r="D51" s="15"/>
      <c r="E51" s="15"/>
    </row>
    <row r="52" spans="1:5" s="32" customFormat="1" ht="15.75" thickBot="1">
      <c r="A52" s="34" t="s">
        <v>30</v>
      </c>
      <c r="B52" s="34"/>
      <c r="C52" s="34">
        <v>3876.24</v>
      </c>
      <c r="D52" s="34" t="s">
        <v>31</v>
      </c>
      <c r="E52" s="34">
        <v>8</v>
      </c>
    </row>
    <row r="53" spans="1:5" s="32" customFormat="1" ht="15.75" thickBot="1">
      <c r="A53" s="34" t="s">
        <v>34</v>
      </c>
      <c r="B53" s="34"/>
      <c r="C53" s="34">
        <v>3237.44</v>
      </c>
      <c r="D53" s="34" t="s">
        <v>35</v>
      </c>
      <c r="E53" s="34">
        <v>4</v>
      </c>
    </row>
    <row r="54" spans="1:5" s="32" customFormat="1" ht="15.75" thickBot="1">
      <c r="A54" s="34" t="s">
        <v>68</v>
      </c>
      <c r="B54" s="34"/>
      <c r="C54" s="34">
        <v>2220.4899999999998</v>
      </c>
      <c r="D54" s="34" t="s">
        <v>69</v>
      </c>
      <c r="E54" s="34">
        <v>1</v>
      </c>
    </row>
    <row r="55" spans="1:5" s="32" customFormat="1" ht="15.75" thickBot="1">
      <c r="A55" s="34" t="s">
        <v>70</v>
      </c>
      <c r="B55" s="34"/>
      <c r="C55" s="34">
        <v>336.08</v>
      </c>
      <c r="D55" s="34" t="s">
        <v>69</v>
      </c>
      <c r="E55" s="34">
        <v>1</v>
      </c>
    </row>
    <row r="56" spans="1:5" s="32" customFormat="1" ht="15.75" thickBot="1">
      <c r="A56" s="34" t="s">
        <v>78</v>
      </c>
      <c r="B56" s="34"/>
      <c r="C56" s="34">
        <v>398.58</v>
      </c>
      <c r="D56" s="34" t="s">
        <v>69</v>
      </c>
      <c r="E56" s="34">
        <v>2</v>
      </c>
    </row>
    <row r="57" spans="1:5" s="32" customFormat="1" ht="15.75" thickBot="1">
      <c r="A57" s="34" t="s">
        <v>47</v>
      </c>
      <c r="B57" s="34"/>
      <c r="C57" s="34">
        <v>7017.5</v>
      </c>
      <c r="D57" s="34" t="s">
        <v>37</v>
      </c>
      <c r="E57" s="34">
        <v>25</v>
      </c>
    </row>
    <row r="58" spans="1:5" s="32" customFormat="1" ht="15.75" thickBot="1">
      <c r="A58" s="34" t="s">
        <v>79</v>
      </c>
      <c r="B58" s="34"/>
      <c r="C58" s="34">
        <v>265.05</v>
      </c>
      <c r="D58" s="34" t="s">
        <v>69</v>
      </c>
      <c r="E58" s="34">
        <v>1</v>
      </c>
    </row>
    <row r="59" spans="1:5" s="32" customFormat="1" ht="15.75" thickBot="1">
      <c r="A59" s="34" t="s">
        <v>83</v>
      </c>
      <c r="B59" s="34"/>
      <c r="C59" s="34">
        <v>1962</v>
      </c>
      <c r="D59" s="34" t="s">
        <v>38</v>
      </c>
      <c r="E59" s="34">
        <v>12</v>
      </c>
    </row>
    <row r="60" spans="1:5" s="32" customFormat="1" ht="15.75" thickBot="1">
      <c r="A60" s="34" t="s">
        <v>85</v>
      </c>
      <c r="B60" s="34"/>
      <c r="C60" s="34">
        <v>8426.99</v>
      </c>
      <c r="D60" s="34" t="s">
        <v>86</v>
      </c>
      <c r="E60" s="34">
        <v>1</v>
      </c>
    </row>
    <row r="61" spans="1:5" s="32" customFormat="1" ht="15.75" thickBot="1">
      <c r="A61" s="34" t="s">
        <v>91</v>
      </c>
      <c r="B61" s="34"/>
      <c r="C61" s="34">
        <v>2439.96</v>
      </c>
      <c r="D61" s="34" t="s">
        <v>69</v>
      </c>
      <c r="E61" s="34">
        <v>4</v>
      </c>
    </row>
    <row r="62" spans="1:5" s="32" customFormat="1" ht="15.75" thickBot="1">
      <c r="A62" s="34" t="s">
        <v>36</v>
      </c>
      <c r="B62" s="34"/>
      <c r="C62" s="34">
        <v>11741.08</v>
      </c>
      <c r="D62" s="34" t="s">
        <v>37</v>
      </c>
      <c r="E62" s="34">
        <v>13</v>
      </c>
    </row>
    <row r="63" spans="1:5" s="32" customFormat="1" ht="15.75" thickBot="1">
      <c r="A63" s="34" t="s">
        <v>92</v>
      </c>
      <c r="B63" s="34"/>
      <c r="C63" s="34">
        <v>12778.3</v>
      </c>
      <c r="D63" s="34" t="s">
        <v>38</v>
      </c>
      <c r="E63" s="34">
        <v>10</v>
      </c>
    </row>
    <row r="64" spans="1:5" s="32" customFormat="1" ht="15.75" thickBot="1">
      <c r="A64" s="34" t="s">
        <v>93</v>
      </c>
      <c r="B64" s="34"/>
      <c r="C64" s="34">
        <v>5480</v>
      </c>
      <c r="D64" s="34" t="s">
        <v>37</v>
      </c>
      <c r="E64" s="34">
        <v>5</v>
      </c>
    </row>
    <row r="65" spans="1:5" s="32" customFormat="1" ht="15.75" thickBot="1">
      <c r="A65" s="34" t="s">
        <v>106</v>
      </c>
      <c r="B65" s="34"/>
      <c r="C65" s="34">
        <v>359.2</v>
      </c>
      <c r="D65" s="34" t="s">
        <v>69</v>
      </c>
      <c r="E65" s="34">
        <v>2</v>
      </c>
    </row>
    <row r="66" spans="1:5" s="32" customFormat="1" ht="15.75" thickBot="1">
      <c r="A66" s="34" t="s">
        <v>110</v>
      </c>
      <c r="B66" s="34"/>
      <c r="C66" s="34">
        <v>2984.68</v>
      </c>
      <c r="D66" s="34" t="s">
        <v>69</v>
      </c>
      <c r="E66" s="34">
        <v>2</v>
      </c>
    </row>
    <row r="67" spans="1:5" s="32" customFormat="1" ht="15.75" thickBot="1">
      <c r="A67" s="34" t="s">
        <v>112</v>
      </c>
      <c r="B67" s="34"/>
      <c r="C67" s="34">
        <v>2516</v>
      </c>
      <c r="D67" s="34" t="s">
        <v>113</v>
      </c>
      <c r="E67" s="34">
        <v>2</v>
      </c>
    </row>
    <row r="68" spans="1:5" s="32" customFormat="1" ht="15.75" thickBot="1">
      <c r="A68" s="34" t="s">
        <v>39</v>
      </c>
      <c r="B68" s="34"/>
      <c r="C68" s="34">
        <v>2971.54</v>
      </c>
      <c r="D68" s="34" t="s">
        <v>40</v>
      </c>
      <c r="E68" s="34">
        <v>11</v>
      </c>
    </row>
    <row r="69" spans="1:5" s="32" customFormat="1" ht="15.75" thickBot="1">
      <c r="A69" s="34" t="s">
        <v>41</v>
      </c>
      <c r="B69" s="34"/>
      <c r="C69" s="34">
        <v>1120.8399999999999</v>
      </c>
      <c r="D69" s="34" t="s">
        <v>37</v>
      </c>
      <c r="E69" s="34">
        <v>4</v>
      </c>
    </row>
    <row r="70" spans="1:5" s="32" customFormat="1" ht="15.75" thickBot="1">
      <c r="A70" s="34" t="s">
        <v>115</v>
      </c>
      <c r="B70" s="34"/>
      <c r="C70" s="34">
        <v>865.08</v>
      </c>
      <c r="D70" s="34" t="s">
        <v>86</v>
      </c>
      <c r="E70" s="34">
        <v>2</v>
      </c>
    </row>
    <row r="71" spans="1:5" s="32" customFormat="1" ht="15.75" thickBot="1">
      <c r="A71" s="34" t="s">
        <v>116</v>
      </c>
      <c r="B71" s="34"/>
      <c r="C71" s="34">
        <v>16318</v>
      </c>
      <c r="D71" s="34" t="s">
        <v>69</v>
      </c>
      <c r="E71" s="34">
        <v>2</v>
      </c>
    </row>
    <row r="72" spans="1:5" s="32" customFormat="1" ht="15.75" thickBot="1">
      <c r="A72" s="34" t="s">
        <v>44</v>
      </c>
      <c r="B72" s="34"/>
      <c r="C72" s="34">
        <v>2486.12</v>
      </c>
      <c r="D72" s="34" t="s">
        <v>35</v>
      </c>
      <c r="E72" s="34">
        <v>4</v>
      </c>
    </row>
    <row r="73" spans="1:5" s="32" customFormat="1" ht="15.75" thickBot="1">
      <c r="A73" s="34" t="s">
        <v>119</v>
      </c>
      <c r="B73" s="34"/>
      <c r="C73" s="34">
        <v>2098</v>
      </c>
      <c r="D73" s="34" t="s">
        <v>37</v>
      </c>
      <c r="E73" s="34">
        <v>1</v>
      </c>
    </row>
    <row r="74" spans="1:5" s="11" customFormat="1" ht="28.5" outlineLevel="2">
      <c r="A74" s="2" t="s">
        <v>16</v>
      </c>
      <c r="B74" s="15"/>
      <c r="C74" s="27"/>
      <c r="D74" s="15"/>
      <c r="E74" s="15"/>
    </row>
    <row r="75" spans="1:5" ht="28.5">
      <c r="A75" s="2" t="s">
        <v>17</v>
      </c>
      <c r="B75" s="3" t="e">
        <f>SUM(#REF!)</f>
        <v>#REF!</v>
      </c>
      <c r="C75" s="26">
        <v>0</v>
      </c>
      <c r="D75" s="10"/>
      <c r="E75" s="9"/>
    </row>
    <row r="76" spans="1:5" ht="28.5">
      <c r="A76" s="2" t="s">
        <v>18</v>
      </c>
      <c r="B76" s="3" t="e">
        <f>#REF!</f>
        <v>#REF!</v>
      </c>
      <c r="C76" s="26">
        <f>0</f>
        <v>0</v>
      </c>
      <c r="D76" s="10"/>
      <c r="E76" s="9"/>
    </row>
    <row r="77" spans="1:5" ht="29.25" thickBot="1">
      <c r="A77" s="2" t="s">
        <v>19</v>
      </c>
      <c r="B77" s="3" t="e">
        <f>#REF!+#REF!</f>
        <v>#REF!</v>
      </c>
      <c r="C77" s="26">
        <f>C78+C79</f>
        <v>773.22</v>
      </c>
      <c r="D77" s="10"/>
      <c r="E77" s="9"/>
    </row>
    <row r="78" spans="1:5" s="32" customFormat="1" ht="15.75" thickBot="1">
      <c r="A78" s="34" t="s">
        <v>82</v>
      </c>
      <c r="B78" s="34"/>
      <c r="C78" s="34">
        <v>362.79</v>
      </c>
      <c r="D78" s="34" t="s">
        <v>37</v>
      </c>
      <c r="E78" s="34">
        <v>3</v>
      </c>
    </row>
    <row r="79" spans="1:5" s="32" customFormat="1" ht="15.75" thickBot="1">
      <c r="A79" s="34" t="s">
        <v>107</v>
      </c>
      <c r="B79" s="34"/>
      <c r="C79" s="34">
        <v>410.43</v>
      </c>
      <c r="D79" s="34" t="s">
        <v>32</v>
      </c>
      <c r="E79" s="34">
        <v>3</v>
      </c>
    </row>
    <row r="80" spans="1:5" ht="29.25" thickBot="1">
      <c r="A80" s="2" t="s">
        <v>20</v>
      </c>
      <c r="B80" s="3" t="e">
        <f>#REF!</f>
        <v>#REF!</v>
      </c>
      <c r="C80" s="26">
        <f>SUM(C81:C82)</f>
        <v>11616.56</v>
      </c>
      <c r="D80" s="10"/>
      <c r="E80" s="9"/>
    </row>
    <row r="81" spans="1:5" s="32" customFormat="1" ht="15.75" thickBot="1">
      <c r="A81" s="34" t="s">
        <v>127</v>
      </c>
      <c r="B81" s="34"/>
      <c r="C81" s="34">
        <v>6072.69</v>
      </c>
      <c r="D81" s="34" t="s">
        <v>32</v>
      </c>
      <c r="E81" s="34">
        <v>26403</v>
      </c>
    </row>
    <row r="82" spans="1:5" s="32" customFormat="1" ht="15.75" thickBot="1">
      <c r="A82" s="34" t="s">
        <v>128</v>
      </c>
      <c r="B82" s="34"/>
      <c r="C82" s="34">
        <v>5543.87</v>
      </c>
      <c r="D82" s="34" t="s">
        <v>32</v>
      </c>
      <c r="E82" s="34">
        <v>26399.4</v>
      </c>
    </row>
    <row r="83" spans="1:5" ht="29.25" thickBot="1">
      <c r="A83" s="2" t="s">
        <v>21</v>
      </c>
      <c r="B83" s="3" t="e">
        <f>#REF!+#REF!</f>
        <v>#REF!</v>
      </c>
      <c r="C83" s="26">
        <f>SUM(C84:C85)</f>
        <v>44882.22</v>
      </c>
      <c r="D83" s="10"/>
      <c r="E83" s="9"/>
    </row>
    <row r="84" spans="1:5" s="32" customFormat="1" ht="15.75" thickBot="1">
      <c r="A84" s="34" t="s">
        <v>94</v>
      </c>
      <c r="B84" s="34"/>
      <c r="C84" s="34">
        <v>21119.52</v>
      </c>
      <c r="D84" s="34" t="s">
        <v>32</v>
      </c>
      <c r="E84" s="34">
        <v>26399.4</v>
      </c>
    </row>
    <row r="85" spans="1:5" s="32" customFormat="1" ht="15.75" thickBot="1">
      <c r="A85" s="34" t="s">
        <v>95</v>
      </c>
      <c r="B85" s="34"/>
      <c r="C85" s="34">
        <v>23762.7</v>
      </c>
      <c r="D85" s="34" t="s">
        <v>32</v>
      </c>
      <c r="E85" s="34">
        <v>26403</v>
      </c>
    </row>
    <row r="86" spans="1:5" ht="43.5" thickBot="1">
      <c r="A86" s="2" t="s">
        <v>22</v>
      </c>
      <c r="B86" s="3" t="e">
        <f>#REF!</f>
        <v>#REF!</v>
      </c>
      <c r="C86" s="26">
        <f>SUM(C87:C89)</f>
        <v>3497.98</v>
      </c>
      <c r="D86" s="10"/>
      <c r="E86" s="9"/>
    </row>
    <row r="87" spans="1:5" s="32" customFormat="1" ht="15.75" thickBot="1">
      <c r="A87" s="34" t="s">
        <v>66</v>
      </c>
      <c r="B87" s="34"/>
      <c r="C87" s="34">
        <v>1873.5</v>
      </c>
      <c r="D87" s="34" t="s">
        <v>32</v>
      </c>
      <c r="E87" s="34">
        <v>1249</v>
      </c>
    </row>
    <row r="88" spans="1:5" s="32" customFormat="1" ht="15.75" thickBot="1">
      <c r="A88" s="34" t="s">
        <v>33</v>
      </c>
      <c r="B88" s="34"/>
      <c r="C88" s="34">
        <v>312.39999999999998</v>
      </c>
      <c r="D88" s="34" t="s">
        <v>32</v>
      </c>
      <c r="E88" s="34">
        <v>220</v>
      </c>
    </row>
    <row r="89" spans="1:5" s="32" customFormat="1" ht="15.75" thickBot="1">
      <c r="A89" s="34" t="s">
        <v>33</v>
      </c>
      <c r="B89" s="34"/>
      <c r="C89" s="34">
        <v>1312.08</v>
      </c>
      <c r="D89" s="34" t="s">
        <v>32</v>
      </c>
      <c r="E89" s="34">
        <v>924</v>
      </c>
    </row>
    <row r="90" spans="1:5" ht="57.75" thickBot="1">
      <c r="A90" s="2" t="s">
        <v>23</v>
      </c>
      <c r="B90" s="3" t="e">
        <f>SUM(#REF!)</f>
        <v>#REF!</v>
      </c>
      <c r="C90" s="26">
        <f>SUM(C91:C96)</f>
        <v>109070.93000000001</v>
      </c>
      <c r="D90" s="10"/>
      <c r="E90" s="9"/>
    </row>
    <row r="91" spans="1:5" s="32" customFormat="1" ht="15.75" thickBot="1">
      <c r="A91" s="34" t="s">
        <v>129</v>
      </c>
      <c r="B91" s="34"/>
      <c r="C91" s="34">
        <v>207.35</v>
      </c>
      <c r="D91" s="34" t="s">
        <v>32</v>
      </c>
      <c r="E91" s="34">
        <v>12197.04</v>
      </c>
    </row>
    <row r="92" spans="1:5" s="32" customFormat="1" ht="15.75" thickBot="1">
      <c r="A92" s="34" t="s">
        <v>84</v>
      </c>
      <c r="B92" s="34"/>
      <c r="C92" s="34">
        <v>273.25</v>
      </c>
      <c r="D92" s="34" t="s">
        <v>69</v>
      </c>
      <c r="E92" s="34">
        <v>1</v>
      </c>
    </row>
    <row r="93" spans="1:5" s="32" customFormat="1" ht="15.75" thickBot="1">
      <c r="A93" s="34" t="s">
        <v>88</v>
      </c>
      <c r="B93" s="34"/>
      <c r="C93" s="34">
        <v>2455.44</v>
      </c>
      <c r="D93" s="34" t="s">
        <v>37</v>
      </c>
      <c r="E93" s="34">
        <v>4</v>
      </c>
    </row>
    <row r="94" spans="1:5" s="32" customFormat="1" ht="15.75" thickBot="1">
      <c r="A94" s="34" t="s">
        <v>89</v>
      </c>
      <c r="B94" s="34"/>
      <c r="C94" s="34">
        <v>483.69</v>
      </c>
      <c r="D94" s="34" t="s">
        <v>69</v>
      </c>
      <c r="E94" s="34">
        <v>1</v>
      </c>
    </row>
    <row r="95" spans="1:5" s="32" customFormat="1" ht="15.75" thickBot="1">
      <c r="A95" s="34" t="s">
        <v>100</v>
      </c>
      <c r="B95" s="34"/>
      <c r="C95" s="34">
        <v>61448.55</v>
      </c>
      <c r="D95" s="34" t="s">
        <v>32</v>
      </c>
      <c r="E95" s="34">
        <v>25081.05</v>
      </c>
    </row>
    <row r="96" spans="1:5" s="32" customFormat="1" ht="15.75" thickBot="1">
      <c r="A96" s="34" t="s">
        <v>101</v>
      </c>
      <c r="B96" s="34"/>
      <c r="C96" s="34">
        <v>44202.65</v>
      </c>
      <c r="D96" s="34" t="s">
        <v>32</v>
      </c>
      <c r="E96" s="34">
        <v>18041.900000000001</v>
      </c>
    </row>
    <row r="97" spans="1:5">
      <c r="A97" s="2" t="s">
        <v>24</v>
      </c>
      <c r="B97" s="3">
        <f>B98</f>
        <v>4881.3559322033898</v>
      </c>
      <c r="C97" s="26">
        <f>C98+C99</f>
        <v>13330.16</v>
      </c>
      <c r="D97" s="10"/>
      <c r="E97" s="9"/>
    </row>
    <row r="98" spans="1:5" ht="45">
      <c r="A98" s="22" t="s">
        <v>52</v>
      </c>
      <c r="B98" s="12">
        <f>C98/1.18</f>
        <v>4881.3559322033898</v>
      </c>
      <c r="C98" s="28">
        <f>E98*12*5</f>
        <v>5760</v>
      </c>
      <c r="D98" s="13" t="s">
        <v>4</v>
      </c>
      <c r="E98" s="13">
        <v>96</v>
      </c>
    </row>
    <row r="99" spans="1:5">
      <c r="A99" s="23" t="s">
        <v>43</v>
      </c>
      <c r="B99" s="12"/>
      <c r="C99" s="28">
        <v>7570.16</v>
      </c>
      <c r="D99" s="13"/>
      <c r="E99" s="13"/>
    </row>
    <row r="100" spans="1:5">
      <c r="A100" s="30" t="s">
        <v>58</v>
      </c>
      <c r="B100" s="16" t="e">
        <f>B16+B19+B22+#REF!+#REF!+#REF!+B75+B76+B77+B80+B83+B86+B90+B97</f>
        <v>#REF!</v>
      </c>
      <c r="C100" s="37">
        <f>C16+C19+C22+C25+C32+C51+C77+C80+C83+C86+C1013+C90+C75+C74</f>
        <v>736562.62</v>
      </c>
      <c r="D100" s="24" t="s">
        <v>25</v>
      </c>
      <c r="E100" s="9"/>
    </row>
    <row r="101" spans="1:5">
      <c r="A101" s="30" t="s">
        <v>59</v>
      </c>
      <c r="B101" s="17"/>
      <c r="C101" s="38">
        <f>C100*1.2+C97</f>
        <v>897205.304</v>
      </c>
      <c r="D101" s="24" t="s">
        <v>25</v>
      </c>
      <c r="E101" s="9"/>
    </row>
    <row r="102" spans="1:5">
      <c r="A102" s="30" t="s">
        <v>60</v>
      </c>
      <c r="B102" s="17"/>
      <c r="C102" s="38">
        <f>C5+C8-C101</f>
        <v>591023.06600000011</v>
      </c>
      <c r="D102" s="24" t="s">
        <v>25</v>
      </c>
      <c r="E102" s="9"/>
    </row>
  </sheetData>
  <mergeCells count="5">
    <mergeCell ref="A1:E1"/>
    <mergeCell ref="A15:E15"/>
    <mergeCell ref="C2:E2"/>
    <mergeCell ref="A4:E4"/>
    <mergeCell ref="A10:B10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38"/>
  <sheetViews>
    <sheetView topLeftCell="A118" workbookViewId="0">
      <selection activeCell="C139" sqref="C139"/>
    </sheetView>
  </sheetViews>
  <sheetFormatPr defaultRowHeight="15"/>
  <cols>
    <col min="1" max="1" width="65.28515625" customWidth="1"/>
    <col min="2" max="2" width="48.42578125" style="32" hidden="1" customWidth="1"/>
  </cols>
  <sheetData>
    <row r="2" spans="1:5">
      <c r="A2" s="32"/>
      <c r="C2" s="32"/>
      <c r="D2" s="32"/>
      <c r="E2" s="32"/>
    </row>
    <row r="3" spans="1:5">
      <c r="A3" s="32"/>
      <c r="C3" s="32"/>
      <c r="D3" s="32"/>
      <c r="E3" s="32"/>
    </row>
    <row r="4" spans="1:5" ht="15.75" thickBot="1">
      <c r="A4" s="32"/>
      <c r="C4" s="32"/>
      <c r="D4" s="32"/>
      <c r="E4" s="32"/>
    </row>
    <row r="5" spans="1:5" ht="15.75" thickBot="1">
      <c r="A5" s="33" t="s">
        <v>51</v>
      </c>
      <c r="B5" s="33"/>
      <c r="C5" s="33" t="s">
        <v>50</v>
      </c>
      <c r="D5" s="33" t="s">
        <v>49</v>
      </c>
      <c r="E5" s="33" t="s">
        <v>48</v>
      </c>
    </row>
    <row r="6" spans="1:5" s="36" customFormat="1" ht="15.75" thickBot="1">
      <c r="A6" s="35" t="s">
        <v>61</v>
      </c>
      <c r="B6" s="35"/>
      <c r="C6" s="35">
        <v>1306.57</v>
      </c>
      <c r="D6" s="35" t="s">
        <v>35</v>
      </c>
      <c r="E6" s="35">
        <v>1</v>
      </c>
    </row>
    <row r="7" spans="1:5" ht="15.75" thickBot="1">
      <c r="A7" s="34"/>
      <c r="B7" s="34"/>
      <c r="C7" s="34">
        <v>1306.57</v>
      </c>
      <c r="D7" s="34"/>
      <c r="E7" s="34">
        <v>1</v>
      </c>
    </row>
    <row r="8" spans="1:5" s="36" customFormat="1" ht="15.75" thickBot="1">
      <c r="A8" s="35" t="s">
        <v>62</v>
      </c>
      <c r="B8" s="35"/>
      <c r="C8" s="35">
        <v>63934.79</v>
      </c>
      <c r="D8" s="35" t="s">
        <v>29</v>
      </c>
      <c r="E8" s="35">
        <v>1207</v>
      </c>
    </row>
    <row r="9" spans="1:5" ht="15.75" thickBot="1">
      <c r="A9" s="34"/>
      <c r="B9" s="34"/>
      <c r="C9" s="34">
        <v>63934.79</v>
      </c>
      <c r="D9" s="34"/>
      <c r="E9" s="34">
        <v>1207</v>
      </c>
    </row>
    <row r="10" spans="1:5" s="36" customFormat="1" ht="15.75" thickBot="1">
      <c r="A10" s="35" t="s">
        <v>63</v>
      </c>
      <c r="B10" s="35"/>
      <c r="C10" s="35">
        <v>63246.18</v>
      </c>
      <c r="D10" s="35" t="s">
        <v>29</v>
      </c>
      <c r="E10" s="35">
        <v>1194</v>
      </c>
    </row>
    <row r="11" spans="1:5" ht="15.75" thickBot="1">
      <c r="A11" s="34"/>
      <c r="B11" s="34"/>
      <c r="C11" s="34">
        <v>63246.18</v>
      </c>
      <c r="D11" s="34"/>
      <c r="E11" s="34">
        <v>1194</v>
      </c>
    </row>
    <row r="12" spans="1:5" s="36" customFormat="1" ht="15.75" thickBot="1">
      <c r="A12" s="35" t="s">
        <v>30</v>
      </c>
      <c r="B12" s="35"/>
      <c r="C12" s="35">
        <v>3876.24</v>
      </c>
      <c r="D12" s="35" t="s">
        <v>31</v>
      </c>
      <c r="E12" s="35">
        <v>8</v>
      </c>
    </row>
    <row r="13" spans="1:5" ht="15.75" thickBot="1">
      <c r="A13" s="34"/>
      <c r="B13" s="34"/>
      <c r="C13" s="34">
        <v>3876.24</v>
      </c>
      <c r="D13" s="34"/>
      <c r="E13" s="34">
        <v>8</v>
      </c>
    </row>
    <row r="14" spans="1:5" s="36" customFormat="1" ht="15.75" thickBot="1">
      <c r="A14" s="35" t="s">
        <v>64</v>
      </c>
      <c r="B14" s="35"/>
      <c r="C14" s="35">
        <v>2375.9499999999998</v>
      </c>
      <c r="D14" s="35" t="s">
        <v>32</v>
      </c>
      <c r="E14" s="35">
        <v>26399.4</v>
      </c>
    </row>
    <row r="15" spans="1:5" ht="15.75" thickBot="1">
      <c r="A15" s="34"/>
      <c r="B15" s="34"/>
      <c r="C15" s="34">
        <v>2375.9499999999998</v>
      </c>
      <c r="D15" s="34"/>
      <c r="E15" s="34">
        <v>26399.4</v>
      </c>
    </row>
    <row r="16" spans="1:5" s="36" customFormat="1" ht="15.75" thickBot="1">
      <c r="A16" s="35" t="s">
        <v>65</v>
      </c>
      <c r="B16" s="35"/>
      <c r="C16" s="35">
        <v>2376.27</v>
      </c>
      <c r="D16" s="35" t="s">
        <v>32</v>
      </c>
      <c r="E16" s="35">
        <v>26403</v>
      </c>
    </row>
    <row r="17" spans="1:5" ht="15.75" thickBot="1">
      <c r="A17" s="34"/>
      <c r="B17" s="34"/>
      <c r="C17" s="34">
        <v>2376.27</v>
      </c>
      <c r="D17" s="34"/>
      <c r="E17" s="34">
        <v>26403</v>
      </c>
    </row>
    <row r="18" spans="1:5" s="36" customFormat="1" ht="15.75" thickBot="1">
      <c r="A18" s="35" t="s">
        <v>66</v>
      </c>
      <c r="B18" s="35"/>
      <c r="C18" s="35">
        <v>1873.5</v>
      </c>
      <c r="D18" s="35" t="s">
        <v>32</v>
      </c>
      <c r="E18" s="35">
        <v>1249</v>
      </c>
    </row>
    <row r="19" spans="1:5" s="36" customFormat="1" ht="15.75" thickBot="1">
      <c r="A19" s="35" t="s">
        <v>33</v>
      </c>
      <c r="B19" s="35"/>
      <c r="C19" s="35">
        <v>312.39999999999998</v>
      </c>
      <c r="D19" s="35" t="s">
        <v>32</v>
      </c>
      <c r="E19" s="35">
        <v>220</v>
      </c>
    </row>
    <row r="20" spans="1:5" s="36" customFormat="1" ht="15.75" thickBot="1">
      <c r="A20" s="35" t="s">
        <v>33</v>
      </c>
      <c r="B20" s="35"/>
      <c r="C20" s="35">
        <v>1312.08</v>
      </c>
      <c r="D20" s="35" t="s">
        <v>32</v>
      </c>
      <c r="E20" s="35">
        <v>924</v>
      </c>
    </row>
    <row r="21" spans="1:5" ht="15.75" thickBot="1">
      <c r="A21" s="34"/>
      <c r="B21" s="34"/>
      <c r="C21" s="34">
        <v>3497.98</v>
      </c>
      <c r="D21" s="34"/>
      <c r="E21" s="34">
        <v>2393</v>
      </c>
    </row>
    <row r="22" spans="1:5" s="36" customFormat="1" ht="15.75" thickBot="1">
      <c r="A22" s="35" t="s">
        <v>67</v>
      </c>
      <c r="B22" s="35"/>
      <c r="C22" s="35">
        <v>695.16</v>
      </c>
      <c r="D22" s="35" t="s">
        <v>32</v>
      </c>
      <c r="E22" s="35">
        <v>1</v>
      </c>
    </row>
    <row r="23" spans="1:5" ht="15.75" thickBot="1">
      <c r="A23" s="34"/>
      <c r="B23" s="34"/>
      <c r="C23" s="34">
        <v>695.16</v>
      </c>
      <c r="D23" s="34"/>
      <c r="E23" s="34">
        <v>1</v>
      </c>
    </row>
    <row r="24" spans="1:5" s="36" customFormat="1" ht="15.75" thickBot="1">
      <c r="A24" s="35" t="s">
        <v>34</v>
      </c>
      <c r="B24" s="35"/>
      <c r="C24" s="35">
        <v>3237.44</v>
      </c>
      <c r="D24" s="35" t="s">
        <v>35</v>
      </c>
      <c r="E24" s="35">
        <v>4</v>
      </c>
    </row>
    <row r="25" spans="1:5" ht="15.75" thickBot="1">
      <c r="A25" s="34"/>
      <c r="B25" s="34"/>
      <c r="C25" s="34">
        <v>3237.44</v>
      </c>
      <c r="D25" s="34"/>
      <c r="E25" s="34">
        <v>4</v>
      </c>
    </row>
    <row r="26" spans="1:5" s="36" customFormat="1" ht="15.75" thickBot="1">
      <c r="A26" s="35" t="s">
        <v>68</v>
      </c>
      <c r="B26" s="35"/>
      <c r="C26" s="35">
        <v>2220.4899999999998</v>
      </c>
      <c r="D26" s="35" t="s">
        <v>69</v>
      </c>
      <c r="E26" s="35">
        <v>1</v>
      </c>
    </row>
    <row r="27" spans="1:5" ht="15.75" thickBot="1">
      <c r="A27" s="34"/>
      <c r="B27" s="34"/>
      <c r="C27" s="34">
        <v>2220.4899999999998</v>
      </c>
      <c r="D27" s="34"/>
      <c r="E27" s="34">
        <v>1</v>
      </c>
    </row>
    <row r="28" spans="1:5" s="36" customFormat="1" ht="15.75" thickBot="1">
      <c r="A28" s="35" t="s">
        <v>70</v>
      </c>
      <c r="B28" s="35"/>
      <c r="C28" s="35">
        <v>336.08</v>
      </c>
      <c r="D28" s="35" t="s">
        <v>69</v>
      </c>
      <c r="E28" s="35">
        <v>1</v>
      </c>
    </row>
    <row r="29" spans="1:5" ht="15.75" thickBot="1">
      <c r="A29" s="34"/>
      <c r="B29" s="34"/>
      <c r="C29" s="34">
        <v>336.08</v>
      </c>
      <c r="D29" s="34"/>
      <c r="E29" s="34">
        <v>1</v>
      </c>
    </row>
    <row r="30" spans="1:5" s="36" customFormat="1" ht="15.75" thickBot="1">
      <c r="A30" s="35" t="s">
        <v>71</v>
      </c>
      <c r="B30" s="35"/>
      <c r="C30" s="35">
        <v>158.80000000000001</v>
      </c>
      <c r="D30" s="35" t="s">
        <v>69</v>
      </c>
      <c r="E30" s="35">
        <v>2</v>
      </c>
    </row>
    <row r="31" spans="1:5" ht="15.75" thickBot="1">
      <c r="A31" s="34"/>
      <c r="B31" s="34"/>
      <c r="C31" s="34">
        <v>158.80000000000001</v>
      </c>
      <c r="D31" s="34"/>
      <c r="E31" s="34">
        <v>2</v>
      </c>
    </row>
    <row r="32" spans="1:5" s="36" customFormat="1" ht="15.75" thickBot="1">
      <c r="A32" s="35" t="s">
        <v>72</v>
      </c>
      <c r="B32" s="35"/>
      <c r="C32" s="35">
        <v>222.82</v>
      </c>
      <c r="D32" s="35" t="s">
        <v>69</v>
      </c>
      <c r="E32" s="35">
        <v>1</v>
      </c>
    </row>
    <row r="33" spans="1:5" ht="15.75" thickBot="1">
      <c r="A33" s="34"/>
      <c r="B33" s="34"/>
      <c r="C33" s="34">
        <v>222.82</v>
      </c>
      <c r="D33" s="34"/>
      <c r="E33" s="34">
        <v>1</v>
      </c>
    </row>
    <row r="34" spans="1:5" s="36" customFormat="1" ht="15.75" thickBot="1">
      <c r="A34" s="35" t="s">
        <v>73</v>
      </c>
      <c r="B34" s="35"/>
      <c r="C34" s="35">
        <v>2583.36</v>
      </c>
      <c r="D34" s="35" t="s">
        <v>69</v>
      </c>
      <c r="E34" s="35">
        <v>36</v>
      </c>
    </row>
    <row r="35" spans="1:5" ht="15.75" thickBot="1">
      <c r="A35" s="34"/>
      <c r="B35" s="34"/>
      <c r="C35" s="34">
        <v>2583.36</v>
      </c>
      <c r="D35" s="34"/>
      <c r="E35" s="34">
        <v>36</v>
      </c>
    </row>
    <row r="36" spans="1:5" s="36" customFormat="1" ht="15.75" thickBot="1">
      <c r="A36" s="35" t="s">
        <v>74</v>
      </c>
      <c r="B36" s="35"/>
      <c r="C36" s="35">
        <v>502.14</v>
      </c>
      <c r="D36" s="35" t="s">
        <v>32</v>
      </c>
      <c r="E36" s="35">
        <v>6</v>
      </c>
    </row>
    <row r="37" spans="1:5" ht="15.75" thickBot="1">
      <c r="A37" s="34"/>
      <c r="B37" s="34"/>
      <c r="C37" s="34">
        <v>502.14</v>
      </c>
      <c r="D37" s="34"/>
      <c r="E37" s="34">
        <v>6</v>
      </c>
    </row>
    <row r="38" spans="1:5" s="36" customFormat="1" ht="15.75" thickBot="1">
      <c r="A38" s="35" t="s">
        <v>75</v>
      </c>
      <c r="B38" s="35"/>
      <c r="C38" s="35">
        <v>333.38</v>
      </c>
      <c r="D38" s="35" t="s">
        <v>69</v>
      </c>
      <c r="E38" s="35">
        <v>1</v>
      </c>
    </row>
    <row r="39" spans="1:5" ht="15.75" thickBot="1">
      <c r="A39" s="34"/>
      <c r="B39" s="34"/>
      <c r="C39" s="34">
        <v>333.38</v>
      </c>
      <c r="D39" s="34"/>
      <c r="E39" s="34">
        <v>1</v>
      </c>
    </row>
    <row r="40" spans="1:5" s="36" customFormat="1" ht="15.75" thickBot="1">
      <c r="A40" s="35" t="s">
        <v>76</v>
      </c>
      <c r="B40" s="35"/>
      <c r="C40" s="35">
        <v>6940.62</v>
      </c>
      <c r="D40" s="35" t="s">
        <v>69</v>
      </c>
      <c r="E40" s="35">
        <v>18</v>
      </c>
    </row>
    <row r="41" spans="1:5" ht="15.75" thickBot="1">
      <c r="A41" s="34"/>
      <c r="B41" s="34"/>
      <c r="C41" s="34">
        <v>6940.62</v>
      </c>
      <c r="D41" s="34"/>
      <c r="E41" s="34">
        <v>18</v>
      </c>
    </row>
    <row r="42" spans="1:5" s="36" customFormat="1" ht="15.75" thickBot="1">
      <c r="A42" s="35" t="s">
        <v>77</v>
      </c>
      <c r="B42" s="35"/>
      <c r="C42" s="35">
        <v>207.35</v>
      </c>
      <c r="D42" s="35" t="s">
        <v>32</v>
      </c>
      <c r="E42" s="35">
        <v>12197.04</v>
      </c>
    </row>
    <row r="43" spans="1:5" ht="15.75" thickBot="1">
      <c r="A43" s="34"/>
      <c r="B43" s="34"/>
      <c r="C43" s="34">
        <v>207.35</v>
      </c>
      <c r="D43" s="34"/>
      <c r="E43" s="34">
        <v>12197.04</v>
      </c>
    </row>
    <row r="44" spans="1:5" s="36" customFormat="1" ht="15.75" thickBot="1">
      <c r="A44" s="35" t="s">
        <v>78</v>
      </c>
      <c r="B44" s="35"/>
      <c r="C44" s="35">
        <v>398.58</v>
      </c>
      <c r="D44" s="35" t="s">
        <v>69</v>
      </c>
      <c r="E44" s="35">
        <v>2</v>
      </c>
    </row>
    <row r="45" spans="1:5" ht="15.75" thickBot="1">
      <c r="A45" s="34"/>
      <c r="B45" s="34"/>
      <c r="C45" s="34">
        <v>398.58</v>
      </c>
      <c r="D45" s="34"/>
      <c r="E45" s="34">
        <v>2</v>
      </c>
    </row>
    <row r="46" spans="1:5" s="36" customFormat="1" ht="15.75" thickBot="1">
      <c r="A46" s="35" t="s">
        <v>47</v>
      </c>
      <c r="B46" s="35"/>
      <c r="C46" s="35">
        <v>7017.5</v>
      </c>
      <c r="D46" s="35" t="s">
        <v>37</v>
      </c>
      <c r="E46" s="35">
        <v>25</v>
      </c>
    </row>
    <row r="47" spans="1:5" ht="15.75" thickBot="1">
      <c r="A47" s="34"/>
      <c r="B47" s="34"/>
      <c r="C47" s="34">
        <v>7017.5</v>
      </c>
      <c r="D47" s="34"/>
      <c r="E47" s="34">
        <v>25</v>
      </c>
    </row>
    <row r="48" spans="1:5" s="36" customFormat="1" ht="15.75" thickBot="1">
      <c r="A48" s="35" t="s">
        <v>79</v>
      </c>
      <c r="B48" s="35"/>
      <c r="C48" s="35">
        <v>265.05</v>
      </c>
      <c r="D48" s="35" t="s">
        <v>69</v>
      </c>
      <c r="E48" s="35">
        <v>1</v>
      </c>
    </row>
    <row r="49" spans="1:5" ht="15.75" thickBot="1">
      <c r="A49" s="34"/>
      <c r="B49" s="34"/>
      <c r="C49" s="34">
        <v>265.05</v>
      </c>
      <c r="D49" s="34"/>
      <c r="E49" s="34">
        <v>1</v>
      </c>
    </row>
    <row r="50" spans="1:5" s="36" customFormat="1" ht="15.75" thickBot="1">
      <c r="A50" s="35" t="s">
        <v>80</v>
      </c>
      <c r="B50" s="35"/>
      <c r="C50" s="35">
        <v>19830.599999999999</v>
      </c>
      <c r="D50" s="35" t="s">
        <v>69</v>
      </c>
      <c r="E50" s="35">
        <v>20</v>
      </c>
    </row>
    <row r="51" spans="1:5" ht="15.75" thickBot="1">
      <c r="A51" s="34"/>
      <c r="B51" s="34"/>
      <c r="C51" s="34">
        <v>19830.599999999999</v>
      </c>
      <c r="D51" s="34"/>
      <c r="E51" s="34">
        <v>20</v>
      </c>
    </row>
    <row r="52" spans="1:5" s="36" customFormat="1" ht="15.75" thickBot="1">
      <c r="A52" s="35" t="s">
        <v>81</v>
      </c>
      <c r="B52" s="35"/>
      <c r="C52" s="35">
        <v>232.36</v>
      </c>
      <c r="D52" s="35" t="s">
        <v>69</v>
      </c>
      <c r="E52" s="35">
        <v>1</v>
      </c>
    </row>
    <row r="53" spans="1:5" ht="15.75" thickBot="1">
      <c r="A53" s="34"/>
      <c r="B53" s="34"/>
      <c r="C53" s="34">
        <v>232.36</v>
      </c>
      <c r="D53" s="34"/>
      <c r="E53" s="34">
        <v>1</v>
      </c>
    </row>
    <row r="54" spans="1:5" s="36" customFormat="1" ht="15.75" thickBot="1">
      <c r="A54" s="35" t="s">
        <v>82</v>
      </c>
      <c r="B54" s="35"/>
      <c r="C54" s="35">
        <v>362.79</v>
      </c>
      <c r="D54" s="35" t="s">
        <v>37</v>
      </c>
      <c r="E54" s="35">
        <v>3</v>
      </c>
    </row>
    <row r="55" spans="1:5" ht="15.75" thickBot="1">
      <c r="A55" s="34"/>
      <c r="B55" s="34"/>
      <c r="C55" s="34">
        <v>362.79</v>
      </c>
      <c r="D55" s="34"/>
      <c r="E55" s="34">
        <v>3</v>
      </c>
    </row>
    <row r="56" spans="1:5" s="36" customFormat="1" ht="15.75" thickBot="1">
      <c r="A56" s="35" t="s">
        <v>83</v>
      </c>
      <c r="B56" s="35"/>
      <c r="C56" s="35">
        <v>1962</v>
      </c>
      <c r="D56" s="35" t="s">
        <v>38</v>
      </c>
      <c r="E56" s="35">
        <v>12</v>
      </c>
    </row>
    <row r="57" spans="1:5" ht="15.75" thickBot="1">
      <c r="A57" s="34"/>
      <c r="B57" s="34"/>
      <c r="C57" s="34">
        <v>1962</v>
      </c>
      <c r="D57" s="34"/>
      <c r="E57" s="34">
        <v>12</v>
      </c>
    </row>
    <row r="58" spans="1:5" s="36" customFormat="1" ht="15.75" thickBot="1">
      <c r="A58" s="35" t="s">
        <v>84</v>
      </c>
      <c r="B58" s="35"/>
      <c r="C58" s="35">
        <v>273.25</v>
      </c>
      <c r="D58" s="35" t="s">
        <v>69</v>
      </c>
      <c r="E58" s="35">
        <v>1</v>
      </c>
    </row>
    <row r="59" spans="1:5" ht="15.75" thickBot="1">
      <c r="A59" s="34"/>
      <c r="B59" s="34"/>
      <c r="C59" s="34">
        <v>273.25</v>
      </c>
      <c r="D59" s="34"/>
      <c r="E59" s="34">
        <v>1</v>
      </c>
    </row>
    <row r="60" spans="1:5" s="36" customFormat="1" ht="15.75" thickBot="1">
      <c r="A60" s="35" t="s">
        <v>85</v>
      </c>
      <c r="B60" s="35"/>
      <c r="C60" s="35">
        <v>8426.99</v>
      </c>
      <c r="D60" s="35" t="s">
        <v>86</v>
      </c>
      <c r="E60" s="35">
        <v>1</v>
      </c>
    </row>
    <row r="61" spans="1:5" ht="15.75" thickBot="1">
      <c r="A61" s="34"/>
      <c r="B61" s="34"/>
      <c r="C61" s="34">
        <v>8426.99</v>
      </c>
      <c r="D61" s="34"/>
      <c r="E61" s="34">
        <v>1</v>
      </c>
    </row>
    <row r="62" spans="1:5" s="36" customFormat="1" ht="15.75" thickBot="1">
      <c r="A62" s="35" t="s">
        <v>87</v>
      </c>
      <c r="B62" s="35"/>
      <c r="C62" s="35">
        <v>494.78</v>
      </c>
      <c r="D62" s="35" t="s">
        <v>69</v>
      </c>
      <c r="E62" s="35">
        <v>1</v>
      </c>
    </row>
    <row r="63" spans="1:5" ht="15.75" thickBot="1">
      <c r="A63" s="34"/>
      <c r="B63" s="34"/>
      <c r="C63" s="34">
        <v>494.78</v>
      </c>
      <c r="D63" s="34"/>
      <c r="E63" s="34">
        <v>1</v>
      </c>
    </row>
    <row r="64" spans="1:5" s="36" customFormat="1" ht="15.75" thickBot="1">
      <c r="A64" s="35" t="s">
        <v>88</v>
      </c>
      <c r="B64" s="35"/>
      <c r="C64" s="35">
        <v>2455.44</v>
      </c>
      <c r="D64" s="35" t="s">
        <v>37</v>
      </c>
      <c r="E64" s="35">
        <v>4</v>
      </c>
    </row>
    <row r="65" spans="1:5" ht="15.75" thickBot="1">
      <c r="A65" s="34"/>
      <c r="B65" s="34"/>
      <c r="C65" s="34">
        <v>2455.44</v>
      </c>
      <c r="D65" s="34"/>
      <c r="E65" s="34">
        <v>4</v>
      </c>
    </row>
    <row r="66" spans="1:5" s="36" customFormat="1" ht="15.75" thickBot="1">
      <c r="A66" s="35" t="s">
        <v>89</v>
      </c>
      <c r="B66" s="35"/>
      <c r="C66" s="35">
        <v>483.69</v>
      </c>
      <c r="D66" s="35" t="s">
        <v>69</v>
      </c>
      <c r="E66" s="35">
        <v>1</v>
      </c>
    </row>
    <row r="67" spans="1:5" ht="15.75" thickBot="1">
      <c r="A67" s="34"/>
      <c r="B67" s="34"/>
      <c r="C67" s="34">
        <v>483.69</v>
      </c>
      <c r="D67" s="34"/>
      <c r="E67" s="34">
        <v>1</v>
      </c>
    </row>
    <row r="68" spans="1:5" s="36" customFormat="1" ht="15.75" thickBot="1">
      <c r="A68" s="35" t="s">
        <v>90</v>
      </c>
      <c r="B68" s="35"/>
      <c r="C68" s="35">
        <v>4821.4799999999996</v>
      </c>
      <c r="D68" s="35" t="s">
        <v>69</v>
      </c>
      <c r="E68" s="35">
        <v>1</v>
      </c>
    </row>
    <row r="69" spans="1:5" ht="15.75" thickBot="1">
      <c r="A69" s="34"/>
      <c r="B69" s="34"/>
      <c r="C69" s="34">
        <v>4821.4799999999996</v>
      </c>
      <c r="D69" s="34"/>
      <c r="E69" s="34">
        <v>1</v>
      </c>
    </row>
    <row r="70" spans="1:5" s="36" customFormat="1" ht="15.75" thickBot="1">
      <c r="A70" s="35" t="s">
        <v>91</v>
      </c>
      <c r="B70" s="35"/>
      <c r="C70" s="35">
        <v>2439.96</v>
      </c>
      <c r="D70" s="35" t="s">
        <v>69</v>
      </c>
      <c r="E70" s="35">
        <v>4</v>
      </c>
    </row>
    <row r="71" spans="1:5" ht="15.75" thickBot="1">
      <c r="A71" s="34"/>
      <c r="B71" s="34"/>
      <c r="C71" s="34">
        <v>2439.96</v>
      </c>
      <c r="D71" s="34"/>
      <c r="E71" s="34">
        <v>4</v>
      </c>
    </row>
    <row r="72" spans="1:5" s="36" customFormat="1" ht="15.75" thickBot="1">
      <c r="A72" s="35" t="s">
        <v>36</v>
      </c>
      <c r="B72" s="35"/>
      <c r="C72" s="35">
        <v>11741.08</v>
      </c>
      <c r="D72" s="35" t="s">
        <v>37</v>
      </c>
      <c r="E72" s="35">
        <v>13</v>
      </c>
    </row>
    <row r="73" spans="1:5" ht="15.75" thickBot="1">
      <c r="A73" s="34"/>
      <c r="B73" s="34"/>
      <c r="C73" s="34">
        <v>11741.08</v>
      </c>
      <c r="D73" s="34"/>
      <c r="E73" s="34">
        <v>13</v>
      </c>
    </row>
    <row r="74" spans="1:5" s="36" customFormat="1" ht="15.75" thickBot="1">
      <c r="A74" s="35" t="s">
        <v>92</v>
      </c>
      <c r="B74" s="35"/>
      <c r="C74" s="35">
        <v>12778.3</v>
      </c>
      <c r="D74" s="35" t="s">
        <v>38</v>
      </c>
      <c r="E74" s="35">
        <v>10</v>
      </c>
    </row>
    <row r="75" spans="1:5" ht="15.75" thickBot="1">
      <c r="A75" s="34"/>
      <c r="B75" s="34"/>
      <c r="C75" s="34">
        <v>12778.3</v>
      </c>
      <c r="D75" s="34"/>
      <c r="E75" s="34">
        <v>10</v>
      </c>
    </row>
    <row r="76" spans="1:5" s="36" customFormat="1" ht="15.75" thickBot="1">
      <c r="A76" s="35" t="s">
        <v>93</v>
      </c>
      <c r="B76" s="35"/>
      <c r="C76" s="35">
        <v>5480</v>
      </c>
      <c r="D76" s="35" t="s">
        <v>37</v>
      </c>
      <c r="E76" s="35">
        <v>5</v>
      </c>
    </row>
    <row r="77" spans="1:5" ht="15.75" thickBot="1">
      <c r="A77" s="34"/>
      <c r="B77" s="34"/>
      <c r="C77" s="34">
        <v>5480</v>
      </c>
      <c r="D77" s="34"/>
      <c r="E77" s="34">
        <v>5</v>
      </c>
    </row>
    <row r="78" spans="1:5" s="36" customFormat="1" ht="15.75" thickBot="1">
      <c r="A78" s="35" t="s">
        <v>94</v>
      </c>
      <c r="B78" s="35"/>
      <c r="C78" s="35">
        <v>21119.52</v>
      </c>
      <c r="D78" s="35" t="s">
        <v>32</v>
      </c>
      <c r="E78" s="35">
        <v>26399.4</v>
      </c>
    </row>
    <row r="79" spans="1:5" ht="15.75" thickBot="1">
      <c r="A79" s="34"/>
      <c r="B79" s="34"/>
      <c r="C79" s="34">
        <v>21119.52</v>
      </c>
      <c r="D79" s="34"/>
      <c r="E79" s="34">
        <v>26399.4</v>
      </c>
    </row>
    <row r="80" spans="1:5" s="36" customFormat="1" ht="15.75" thickBot="1">
      <c r="A80" s="35" t="s">
        <v>95</v>
      </c>
      <c r="B80" s="35"/>
      <c r="C80" s="35">
        <v>23762.7</v>
      </c>
      <c r="D80" s="35" t="s">
        <v>32</v>
      </c>
      <c r="E80" s="35">
        <v>26403</v>
      </c>
    </row>
    <row r="81" spans="1:5" ht="15.75" thickBot="1">
      <c r="A81" s="34"/>
      <c r="B81" s="34"/>
      <c r="C81" s="34">
        <v>23762.7</v>
      </c>
      <c r="D81" s="34"/>
      <c r="E81" s="34">
        <v>26403</v>
      </c>
    </row>
    <row r="82" spans="1:5" s="36" customFormat="1" ht="15.75" thickBot="1">
      <c r="A82" s="35" t="s">
        <v>96</v>
      </c>
      <c r="B82" s="35"/>
      <c r="C82" s="35">
        <v>6072.69</v>
      </c>
      <c r="D82" s="35" t="s">
        <v>32</v>
      </c>
      <c r="E82" s="35">
        <v>26403</v>
      </c>
    </row>
    <row r="83" spans="1:5" ht="15.75" thickBot="1">
      <c r="A83" s="34"/>
      <c r="B83" s="34"/>
      <c r="C83" s="34">
        <v>6072.69</v>
      </c>
      <c r="D83" s="34"/>
      <c r="E83" s="34">
        <v>26403</v>
      </c>
    </row>
    <row r="84" spans="1:5" s="36" customFormat="1" ht="15.75" thickBot="1">
      <c r="A84" s="35" t="s">
        <v>97</v>
      </c>
      <c r="B84" s="35"/>
      <c r="C84" s="35">
        <v>5543.87</v>
      </c>
      <c r="D84" s="35" t="s">
        <v>32</v>
      </c>
      <c r="E84" s="35">
        <v>26399.4</v>
      </c>
    </row>
    <row r="85" spans="1:5" ht="15.75" thickBot="1">
      <c r="A85" s="34"/>
      <c r="B85" s="34"/>
      <c r="C85" s="34">
        <v>5543.87</v>
      </c>
      <c r="D85" s="34"/>
      <c r="E85" s="34">
        <v>26399.4</v>
      </c>
    </row>
    <row r="86" spans="1:5" s="36" customFormat="1" ht="15.75" thickBot="1">
      <c r="A86" s="35" t="s">
        <v>98</v>
      </c>
      <c r="B86" s="35"/>
      <c r="C86" s="35">
        <v>32182.32</v>
      </c>
      <c r="D86" s="35" t="s">
        <v>32</v>
      </c>
      <c r="E86" s="35">
        <v>20240.45</v>
      </c>
    </row>
    <row r="87" spans="1:5" ht="15.75" thickBot="1">
      <c r="A87" s="34"/>
      <c r="B87" s="34"/>
      <c r="C87" s="34">
        <v>32182.32</v>
      </c>
      <c r="D87" s="34"/>
      <c r="E87" s="34">
        <v>20240.45</v>
      </c>
    </row>
    <row r="88" spans="1:5" s="36" customFormat="1" ht="15.75" thickBot="1">
      <c r="A88" s="35" t="s">
        <v>99</v>
      </c>
      <c r="B88" s="35"/>
      <c r="C88" s="35">
        <v>34697.82</v>
      </c>
      <c r="D88" s="35" t="s">
        <v>32</v>
      </c>
      <c r="E88" s="35">
        <v>20902.3</v>
      </c>
    </row>
    <row r="89" spans="1:5" ht="15.75" thickBot="1">
      <c r="A89" s="34"/>
      <c r="B89" s="34"/>
      <c r="C89" s="34">
        <v>34697.82</v>
      </c>
      <c r="D89" s="34"/>
      <c r="E89" s="34">
        <v>20902.3</v>
      </c>
    </row>
    <row r="90" spans="1:5" s="36" customFormat="1" ht="15.75" thickBot="1">
      <c r="A90" s="35" t="s">
        <v>100</v>
      </c>
      <c r="B90" s="35"/>
      <c r="C90" s="35">
        <v>61448.55</v>
      </c>
      <c r="D90" s="35" t="s">
        <v>32</v>
      </c>
      <c r="E90" s="35">
        <v>25081.05</v>
      </c>
    </row>
    <row r="91" spans="1:5" ht="15.75" thickBot="1">
      <c r="A91" s="34"/>
      <c r="B91" s="34"/>
      <c r="C91" s="34">
        <v>61448.55</v>
      </c>
      <c r="D91" s="34"/>
      <c r="E91" s="34">
        <v>25081.05</v>
      </c>
    </row>
    <row r="92" spans="1:5" s="36" customFormat="1" ht="15.75" thickBot="1">
      <c r="A92" s="35" t="s">
        <v>101</v>
      </c>
      <c r="B92" s="35"/>
      <c r="C92" s="35">
        <v>44202.65</v>
      </c>
      <c r="D92" s="35" t="s">
        <v>32</v>
      </c>
      <c r="E92" s="35">
        <v>18041.900000000001</v>
      </c>
    </row>
    <row r="93" spans="1:5" ht="15.75" thickBot="1">
      <c r="A93" s="34"/>
      <c r="B93" s="34"/>
      <c r="C93" s="34">
        <v>44202.65</v>
      </c>
      <c r="D93" s="34"/>
      <c r="E93" s="34">
        <v>18041.900000000001</v>
      </c>
    </row>
    <row r="94" spans="1:5" s="36" customFormat="1" ht="15.75" thickBot="1">
      <c r="A94" s="35" t="s">
        <v>102</v>
      </c>
      <c r="B94" s="35"/>
      <c r="C94" s="35">
        <v>99261.74</v>
      </c>
      <c r="D94" s="35" t="s">
        <v>32</v>
      </c>
      <c r="E94" s="35">
        <v>26399.4</v>
      </c>
    </row>
    <row r="95" spans="1:5" ht="15.75" thickBot="1">
      <c r="A95" s="34"/>
      <c r="B95" s="34"/>
      <c r="C95" s="34">
        <v>99261.74</v>
      </c>
      <c r="D95" s="34"/>
      <c r="E95" s="34">
        <v>26399.4</v>
      </c>
    </row>
    <row r="96" spans="1:5" s="36" customFormat="1" ht="15.75" thickBot="1">
      <c r="A96" s="35" t="s">
        <v>103</v>
      </c>
      <c r="B96" s="35"/>
      <c r="C96" s="35">
        <v>104291.85</v>
      </c>
      <c r="D96" s="35" t="s">
        <v>32</v>
      </c>
      <c r="E96" s="35">
        <v>26403</v>
      </c>
    </row>
    <row r="97" spans="1:5" ht="15.75" thickBot="1">
      <c r="A97" s="34"/>
      <c r="B97" s="34"/>
      <c r="C97" s="34">
        <v>104291.85</v>
      </c>
      <c r="D97" s="34"/>
      <c r="E97" s="34">
        <v>26403</v>
      </c>
    </row>
    <row r="98" spans="1:5" s="36" customFormat="1" ht="15.75" thickBot="1">
      <c r="A98" s="35" t="s">
        <v>104</v>
      </c>
      <c r="B98" s="35"/>
      <c r="C98" s="35">
        <v>1525.5</v>
      </c>
      <c r="D98" s="35" t="s">
        <v>37</v>
      </c>
      <c r="E98" s="35">
        <v>9</v>
      </c>
    </row>
    <row r="99" spans="1:5" ht="15.75" thickBot="1">
      <c r="A99" s="34"/>
      <c r="B99" s="34"/>
      <c r="C99" s="34">
        <v>1525.5</v>
      </c>
      <c r="D99" s="34"/>
      <c r="E99" s="34">
        <v>9</v>
      </c>
    </row>
    <row r="100" spans="1:5" s="36" customFormat="1" ht="15.75" thickBot="1">
      <c r="A100" s="35" t="s">
        <v>105</v>
      </c>
      <c r="B100" s="35"/>
      <c r="C100" s="35">
        <v>3864.8</v>
      </c>
      <c r="D100" s="35" t="s">
        <v>69</v>
      </c>
      <c r="E100" s="35">
        <v>20</v>
      </c>
    </row>
    <row r="101" spans="1:5" ht="15.75" thickBot="1">
      <c r="A101" s="34"/>
      <c r="B101" s="34"/>
      <c r="C101" s="34">
        <v>3864.8</v>
      </c>
      <c r="D101" s="34"/>
      <c r="E101" s="34">
        <v>20</v>
      </c>
    </row>
    <row r="102" spans="1:5" s="36" customFormat="1" ht="15.75" thickBot="1">
      <c r="A102" s="35" t="s">
        <v>106</v>
      </c>
      <c r="B102" s="35"/>
      <c r="C102" s="35">
        <v>359.2</v>
      </c>
      <c r="D102" s="35" t="s">
        <v>69</v>
      </c>
      <c r="E102" s="35">
        <v>2</v>
      </c>
    </row>
    <row r="103" spans="1:5" ht="15.75" thickBot="1">
      <c r="A103" s="34"/>
      <c r="B103" s="34"/>
      <c r="C103" s="34">
        <v>359.2</v>
      </c>
      <c r="D103" s="34"/>
      <c r="E103" s="34">
        <v>2</v>
      </c>
    </row>
    <row r="104" spans="1:5" s="36" customFormat="1" ht="15.75" thickBot="1">
      <c r="A104" s="35" t="s">
        <v>107</v>
      </c>
      <c r="B104" s="35"/>
      <c r="C104" s="35">
        <v>410.43</v>
      </c>
      <c r="D104" s="35" t="s">
        <v>32</v>
      </c>
      <c r="E104" s="35">
        <v>3</v>
      </c>
    </row>
    <row r="105" spans="1:5" ht="15.75" thickBot="1">
      <c r="A105" s="34"/>
      <c r="B105" s="34"/>
      <c r="C105" s="34">
        <v>410.43</v>
      </c>
      <c r="D105" s="34"/>
      <c r="E105" s="34">
        <v>3</v>
      </c>
    </row>
    <row r="106" spans="1:5" s="36" customFormat="1" ht="15.75" thickBot="1">
      <c r="A106" s="35" t="s">
        <v>108</v>
      </c>
      <c r="B106" s="35"/>
      <c r="C106" s="35">
        <v>2111.9499999999998</v>
      </c>
      <c r="D106" s="35" t="s">
        <v>32</v>
      </c>
      <c r="E106" s="35">
        <v>26399.4</v>
      </c>
    </row>
    <row r="107" spans="1:5" ht="15.75" thickBot="1">
      <c r="A107" s="34"/>
      <c r="B107" s="34"/>
      <c r="C107" s="34">
        <v>2111.9499999999998</v>
      </c>
      <c r="D107" s="34"/>
      <c r="E107" s="34">
        <v>26399.4</v>
      </c>
    </row>
    <row r="108" spans="1:5" s="36" customFormat="1" ht="15.75" thickBot="1">
      <c r="A108" s="35" t="s">
        <v>109</v>
      </c>
      <c r="B108" s="35"/>
      <c r="C108" s="35">
        <v>2376.27</v>
      </c>
      <c r="D108" s="35" t="s">
        <v>32</v>
      </c>
      <c r="E108" s="35">
        <v>26403</v>
      </c>
    </row>
    <row r="109" spans="1:5" ht="15.75" thickBot="1">
      <c r="A109" s="34"/>
      <c r="B109" s="34"/>
      <c r="C109" s="34">
        <v>2376.27</v>
      </c>
      <c r="D109" s="34"/>
      <c r="E109" s="34">
        <v>26403</v>
      </c>
    </row>
    <row r="110" spans="1:5" s="36" customFormat="1" ht="15.75" thickBot="1">
      <c r="A110" s="35" t="s">
        <v>110</v>
      </c>
      <c r="B110" s="35"/>
      <c r="C110" s="35">
        <v>2984.68</v>
      </c>
      <c r="D110" s="35" t="s">
        <v>69</v>
      </c>
      <c r="E110" s="35">
        <v>2</v>
      </c>
    </row>
    <row r="111" spans="1:5" ht="15.75" thickBot="1">
      <c r="A111" s="34"/>
      <c r="B111" s="34"/>
      <c r="C111" s="34">
        <v>2984.68</v>
      </c>
      <c r="D111" s="34"/>
      <c r="E111" s="34">
        <v>2</v>
      </c>
    </row>
    <row r="112" spans="1:5" s="36" customFormat="1" ht="15.75" thickBot="1">
      <c r="A112" s="35" t="s">
        <v>111</v>
      </c>
      <c r="B112" s="35"/>
      <c r="C112" s="35">
        <v>10031.77</v>
      </c>
      <c r="D112" s="35" t="s">
        <v>32</v>
      </c>
      <c r="E112" s="35">
        <v>26399.4</v>
      </c>
    </row>
    <row r="113" spans="1:5" ht="15.75" thickBot="1">
      <c r="A113" s="34"/>
      <c r="B113" s="34"/>
      <c r="C113" s="34">
        <v>10031.77</v>
      </c>
      <c r="D113" s="34"/>
      <c r="E113" s="34">
        <v>26399.4</v>
      </c>
    </row>
    <row r="114" spans="1:5" s="36" customFormat="1" ht="15.75" thickBot="1">
      <c r="A114" s="35" t="s">
        <v>111</v>
      </c>
      <c r="B114" s="35"/>
      <c r="C114" s="35">
        <v>10033.14</v>
      </c>
      <c r="D114" s="35" t="s">
        <v>32</v>
      </c>
      <c r="E114" s="35">
        <v>26403</v>
      </c>
    </row>
    <row r="115" spans="1:5" ht="15.75" thickBot="1">
      <c r="A115" s="34"/>
      <c r="B115" s="34"/>
      <c r="C115" s="34">
        <v>10033.14</v>
      </c>
      <c r="D115" s="34"/>
      <c r="E115" s="34">
        <v>26403</v>
      </c>
    </row>
    <row r="116" spans="1:5" s="36" customFormat="1" ht="15.75" thickBot="1">
      <c r="A116" s="35" t="s">
        <v>46</v>
      </c>
      <c r="B116" s="35"/>
      <c r="C116" s="35">
        <v>313.08</v>
      </c>
      <c r="D116" s="35" t="s">
        <v>32</v>
      </c>
      <c r="E116" s="35">
        <v>0.5</v>
      </c>
    </row>
    <row r="117" spans="1:5" ht="15.75" thickBot="1">
      <c r="A117" s="34"/>
      <c r="B117" s="34"/>
      <c r="C117" s="34">
        <v>313.08</v>
      </c>
      <c r="D117" s="34"/>
      <c r="E117" s="34">
        <v>0.5</v>
      </c>
    </row>
    <row r="118" spans="1:5" s="36" customFormat="1" ht="15.75" thickBot="1">
      <c r="A118" s="35" t="s">
        <v>112</v>
      </c>
      <c r="B118" s="35"/>
      <c r="C118" s="35">
        <v>2516</v>
      </c>
      <c r="D118" s="35" t="s">
        <v>113</v>
      </c>
      <c r="E118" s="35">
        <v>2</v>
      </c>
    </row>
    <row r="119" spans="1:5" ht="15.75" thickBot="1">
      <c r="A119" s="34"/>
      <c r="B119" s="34"/>
      <c r="C119" s="34">
        <v>2516</v>
      </c>
      <c r="D119" s="34"/>
      <c r="E119" s="34">
        <v>2</v>
      </c>
    </row>
    <row r="120" spans="1:5" s="36" customFormat="1" ht="15.75" thickBot="1">
      <c r="A120" s="35" t="s">
        <v>114</v>
      </c>
      <c r="B120" s="35"/>
      <c r="C120" s="35">
        <v>698.04</v>
      </c>
      <c r="D120" s="35" t="s">
        <v>37</v>
      </c>
      <c r="E120" s="35">
        <v>18</v>
      </c>
    </row>
    <row r="121" spans="1:5" ht="15.75" thickBot="1">
      <c r="A121" s="34"/>
      <c r="B121" s="34"/>
      <c r="C121" s="34">
        <v>698.04</v>
      </c>
      <c r="D121" s="34"/>
      <c r="E121" s="34">
        <v>18</v>
      </c>
    </row>
    <row r="122" spans="1:5" s="36" customFormat="1" ht="15.75" thickBot="1">
      <c r="A122" s="35" t="s">
        <v>39</v>
      </c>
      <c r="B122" s="35"/>
      <c r="C122" s="35">
        <v>2971.54</v>
      </c>
      <c r="D122" s="35" t="s">
        <v>40</v>
      </c>
      <c r="E122" s="35">
        <v>11</v>
      </c>
    </row>
    <row r="123" spans="1:5" ht="15.75" thickBot="1">
      <c r="A123" s="34"/>
      <c r="B123" s="34"/>
      <c r="C123" s="34">
        <v>2971.54</v>
      </c>
      <c r="D123" s="34"/>
      <c r="E123" s="34">
        <v>11</v>
      </c>
    </row>
    <row r="124" spans="1:5" s="36" customFormat="1" ht="15.75" thickBot="1">
      <c r="A124" s="35" t="s">
        <v>41</v>
      </c>
      <c r="B124" s="35"/>
      <c r="C124" s="35">
        <v>1120.8399999999999</v>
      </c>
      <c r="D124" s="35" t="s">
        <v>37</v>
      </c>
      <c r="E124" s="35">
        <v>4</v>
      </c>
    </row>
    <row r="125" spans="1:5" ht="15.75" thickBot="1">
      <c r="A125" s="34"/>
      <c r="B125" s="34"/>
      <c r="C125" s="34">
        <v>1120.8399999999999</v>
      </c>
      <c r="D125" s="34"/>
      <c r="E125" s="34">
        <v>4</v>
      </c>
    </row>
    <row r="126" spans="1:5" s="36" customFormat="1" ht="15.75" thickBot="1">
      <c r="A126" s="35" t="s">
        <v>115</v>
      </c>
      <c r="B126" s="35"/>
      <c r="C126" s="35">
        <v>865.08</v>
      </c>
      <c r="D126" s="35" t="s">
        <v>86</v>
      </c>
      <c r="E126" s="35">
        <v>2</v>
      </c>
    </row>
    <row r="127" spans="1:5" ht="15.75" thickBot="1">
      <c r="A127" s="34"/>
      <c r="B127" s="34"/>
      <c r="C127" s="34">
        <v>865.08</v>
      </c>
      <c r="D127" s="34"/>
      <c r="E127" s="34">
        <v>2</v>
      </c>
    </row>
    <row r="128" spans="1:5" s="36" customFormat="1" ht="15.75" thickBot="1">
      <c r="A128" s="35" t="s">
        <v>116</v>
      </c>
      <c r="B128" s="35"/>
      <c r="C128" s="35">
        <v>16318</v>
      </c>
      <c r="D128" s="35" t="s">
        <v>69</v>
      </c>
      <c r="E128" s="35">
        <v>2</v>
      </c>
    </row>
    <row r="129" spans="1:5" ht="15.75" thickBot="1">
      <c r="A129" s="34"/>
      <c r="B129" s="34"/>
      <c r="C129" s="34">
        <v>16318</v>
      </c>
      <c r="D129" s="34"/>
      <c r="E129" s="34">
        <v>2</v>
      </c>
    </row>
    <row r="130" spans="1:5" s="36" customFormat="1" ht="15.75" thickBot="1">
      <c r="A130" s="35" t="s">
        <v>117</v>
      </c>
      <c r="B130" s="35"/>
      <c r="C130" s="35">
        <v>1654</v>
      </c>
      <c r="D130" s="35" t="s">
        <v>45</v>
      </c>
      <c r="E130" s="35">
        <v>1</v>
      </c>
    </row>
    <row r="131" spans="1:5" ht="15.75" thickBot="1">
      <c r="A131" s="34"/>
      <c r="B131" s="34"/>
      <c r="C131" s="34">
        <v>1654</v>
      </c>
      <c r="D131" s="34"/>
      <c r="E131" s="34">
        <v>1</v>
      </c>
    </row>
    <row r="132" spans="1:5" s="36" customFormat="1" ht="15.75" thickBot="1">
      <c r="A132" s="35" t="s">
        <v>118</v>
      </c>
      <c r="B132" s="35"/>
      <c r="C132" s="35">
        <v>1725</v>
      </c>
      <c r="D132" s="35" t="s">
        <v>69</v>
      </c>
      <c r="E132" s="35">
        <v>1</v>
      </c>
    </row>
    <row r="133" spans="1:5" ht="15.75" thickBot="1">
      <c r="A133" s="34"/>
      <c r="B133" s="34"/>
      <c r="C133" s="34">
        <v>1725</v>
      </c>
      <c r="D133" s="34"/>
      <c r="E133" s="34">
        <v>1</v>
      </c>
    </row>
    <row r="134" spans="1:5" s="36" customFormat="1" ht="15.75" thickBot="1">
      <c r="A134" s="35" t="s">
        <v>44</v>
      </c>
      <c r="B134" s="35"/>
      <c r="C134" s="35">
        <v>2486.12</v>
      </c>
      <c r="D134" s="35" t="s">
        <v>35</v>
      </c>
      <c r="E134" s="35">
        <v>4</v>
      </c>
    </row>
    <row r="135" spans="1:5" ht="15.75" thickBot="1">
      <c r="A135" s="34"/>
      <c r="B135" s="34"/>
      <c r="C135" s="34">
        <v>2486.12</v>
      </c>
      <c r="D135" s="34"/>
      <c r="E135" s="34">
        <v>4</v>
      </c>
    </row>
    <row r="136" spans="1:5" s="36" customFormat="1" ht="15.75" thickBot="1">
      <c r="A136" s="35" t="s">
        <v>119</v>
      </c>
      <c r="B136" s="35"/>
      <c r="C136" s="35">
        <v>2098</v>
      </c>
      <c r="D136" s="35" t="s">
        <v>37</v>
      </c>
      <c r="E136" s="35">
        <v>1</v>
      </c>
    </row>
    <row r="137" spans="1:5" ht="15.75" thickBot="1">
      <c r="A137" s="34"/>
      <c r="B137" s="34"/>
      <c r="C137" s="34">
        <v>2098</v>
      </c>
      <c r="D137" s="34"/>
      <c r="E137" s="34">
        <v>1</v>
      </c>
    </row>
    <row r="138" spans="1:5" ht="15.75" thickBot="1">
      <c r="A138" s="34"/>
      <c r="B138" s="34"/>
      <c r="C138" s="34">
        <v>736562.62</v>
      </c>
      <c r="D138" s="34"/>
      <c r="E138" s="34">
        <v>418338.64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2019-02-14T06:03:25Z</cp:lastPrinted>
  <dcterms:created xsi:type="dcterms:W3CDTF">2016-03-18T02:51:51Z</dcterms:created>
  <dcterms:modified xsi:type="dcterms:W3CDTF">2021-01-29T01:16:35Z</dcterms:modified>
</cp:coreProperties>
</file>