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330" windowWidth="15855" windowHeight="10680"/>
  </bookViews>
  <sheets>
    <sheet name="1-я Забайкальская д. 4" sheetId="1" r:id="rId1"/>
    <sheet name="Работы 2019 " sheetId="5" r:id="rId2"/>
    <sheet name="Справка" sheetId="6" r:id="rId3"/>
  </sheets>
  <externalReferences>
    <externalReference r:id="rId4"/>
  </externalReferences>
  <definedNames>
    <definedName name="_xlnm._FilterDatabase" localSheetId="1" hidden="1">'Работы 2019 '!$A$3:$E$18</definedName>
    <definedName name="_xlnm.Print_Area" localSheetId="0">'1-я Забайкальская д. 4'!$A$1:$D$51</definedName>
  </definedNames>
  <calcPr calcId="145621"/>
</workbook>
</file>

<file path=xl/calcChain.xml><?xml version="1.0" encoding="utf-8"?>
<calcChain xmlns="http://schemas.openxmlformats.org/spreadsheetml/2006/main">
  <c r="B50" i="1" l="1"/>
  <c r="B18" i="1"/>
  <c r="B41" i="1"/>
  <c r="B28" i="1"/>
  <c r="B21" i="1"/>
  <c r="B26" i="5"/>
  <c r="B8" i="1" l="1"/>
  <c r="B7" i="1"/>
  <c r="B15" i="1"/>
  <c r="B10" i="1" l="1"/>
  <c r="B12" i="1"/>
  <c r="B37" i="1"/>
  <c r="B48" i="1" l="1"/>
  <c r="H48" i="1" l="1"/>
  <c r="B49" i="1"/>
  <c r="B51" i="1" s="1"/>
</calcChain>
</file>

<file path=xl/sharedStrings.xml><?xml version="1.0" encoding="utf-8"?>
<sst xmlns="http://schemas.openxmlformats.org/spreadsheetml/2006/main" count="208" uniqueCount="97">
  <si>
    <t>Ед.изм.</t>
  </si>
  <si>
    <t>Количество работ (ед.)</t>
  </si>
  <si>
    <t>Наименование работ (услуг)</t>
  </si>
  <si>
    <t>сантехника</t>
  </si>
  <si>
    <t>м2</t>
  </si>
  <si>
    <t>Форма 2.8. Выполненные работы (оказанные услуги) по содержанию общего имущества и текущему ремонту в отчетном периоде (Приказ Минстроя России от 22.12.2014 №882).</t>
  </si>
  <si>
    <t>Доходы от нежилых помещений и провайдеров:</t>
  </si>
  <si>
    <t>Провайдеры:</t>
  </si>
  <si>
    <t>Расходы по дому:</t>
  </si>
  <si>
    <t>1.Работы (услуги) по управлению многоквартирным домом</t>
  </si>
  <si>
    <t>2.Работы по содержанию помещений, входящих в состав общего имущества в многоквартирном доме</t>
  </si>
  <si>
    <t>3.Работы по обеспечению вывоза твердых бытовых отходов</t>
  </si>
  <si>
    <t>Чел.</t>
  </si>
  <si>
    <t>4.Коммунальные услуги по содержанию помещений, входящих в состав общего имущества в многоквартирном доме</t>
  </si>
  <si>
    <t>5.Работы по содержанию и ремонту конструктивных элементов (несущих конструкций и ненесущих конструкций) многоквартирных домов</t>
  </si>
  <si>
    <t>6.Работы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</si>
  <si>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7.Работы по содержанию и ремонту мусоропроводов в многоквартирном доме</t>
  </si>
  <si>
    <t>8.Работы по содержанию и ремонту лифта (лифтов) в многоквартирном доме</t>
  </si>
  <si>
    <t>9.Работы по обеспечению требований пожарной безопасности</t>
  </si>
  <si>
    <t>10.Работы по содержанию и ремонту систем дымоудаления и вентиляции</t>
  </si>
  <si>
    <t>11.Работы по содержанию и ремонту систем внутридомового газового оборудования</t>
  </si>
  <si>
    <t>12.Обеспечение устранения аварий на внутридомовых инженерных системах в многоквартирном доме</t>
  </si>
  <si>
    <t>13.Проведение дератизации и дезинсекции помещений, входящих в состав общего имущества в многоквартирном доме</t>
  </si>
  <si>
    <t>14.Работы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</si>
  <si>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15.Прочая работа (услуга)</t>
  </si>
  <si>
    <t xml:space="preserve">Годовая фактическая стоимость работ (услуг) </t>
  </si>
  <si>
    <t>Адрес: ул. 1-я Забайкальская, д. 4</t>
  </si>
  <si>
    <t>Кол-во</t>
  </si>
  <si>
    <t>Ед.изм</t>
  </si>
  <si>
    <t>Наименование работ</t>
  </si>
  <si>
    <t xml:space="preserve">По адресу 1-я ЗАБАЙКАЛЬСКАЯ ул. д.4                                    </t>
  </si>
  <si>
    <t>Доходы по дому:</t>
  </si>
  <si>
    <t>Выезд а/машины по заявке</t>
  </si>
  <si>
    <t>выезд</t>
  </si>
  <si>
    <t>шт.</t>
  </si>
  <si>
    <t>Справка об уровне сбора платы за жилое помещение по состоянию на 17.02.2020</t>
  </si>
  <si>
    <t>ЖЭУ</t>
  </si>
  <si>
    <t>Адрес</t>
  </si>
  <si>
    <t>Начислено</t>
  </si>
  <si>
    <t>Оплачено</t>
  </si>
  <si>
    <t>Процент оплаты</t>
  </si>
  <si>
    <t>Месяц</t>
  </si>
  <si>
    <t>Год</t>
  </si>
  <si>
    <t/>
  </si>
  <si>
    <t>Отдел :</t>
  </si>
  <si>
    <t xml:space="preserve">  2</t>
  </si>
  <si>
    <t>09</t>
  </si>
  <si>
    <t>1-я ЗАБАЙКАЛЬСКАЯ ул. д.4</t>
  </si>
  <si>
    <t>январь</t>
  </si>
  <si>
    <t>2019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</si>
  <si>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</si>
  <si>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</si>
  <si>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</si>
  <si>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</si>
  <si>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</si>
  <si>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</si>
  <si>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</si>
  <si>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</si>
  <si>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</si>
  <si>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</si>
  <si>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</si>
  <si>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 по группе</t>
  </si>
  <si>
    <t>руб.</t>
  </si>
  <si>
    <t xml:space="preserve">Накопительная по работам за период c  01.01.2020 по  31.12.2020 г.                                                                                   </t>
  </si>
  <si>
    <t>Cуммa</t>
  </si>
  <si>
    <t>Вывоз ТКО 1,2 кв. 2020 г. К=0,6;0,8;0,85;0,9;1</t>
  </si>
  <si>
    <t>Масляная окраска с последующей теплоизоляцией (пенофол) элеваторных уз</t>
  </si>
  <si>
    <t>узел</t>
  </si>
  <si>
    <t>Организация мест накоп.ртуть сод-х ламп 1,2 кв. 2020г. К=0,6;0,8;0,89</t>
  </si>
  <si>
    <t>Организация мест накоп.ртуть сод-х ламп 3,4 кв. 2020г. К=0,6;0,8;0,85;</t>
  </si>
  <si>
    <t>Отключение отопления</t>
  </si>
  <si>
    <t>Покраска, изоляция труб отопления 1-ая Заб.4</t>
  </si>
  <si>
    <t>1 дом</t>
  </si>
  <si>
    <t>Содержание ДРС 1,2 кв. 2020 г.коэф. 0,6</t>
  </si>
  <si>
    <t>м</t>
  </si>
  <si>
    <t>Содержание ДРС 3,4 кв. 2020 г.коэф. 0,6</t>
  </si>
  <si>
    <t>Уборка МОП 1,2 кв. 2020 г. К=0,6</t>
  </si>
  <si>
    <t>Уборка МОП 3,4 кв. 2020 г. К=0,6</t>
  </si>
  <si>
    <t>Уборка придомовой территории 1,2 кв. 2020 г. К=0,6</t>
  </si>
  <si>
    <t>Уборка придомовой территории 3,4 кв. 2020 г. К=0,6;0,8</t>
  </si>
  <si>
    <t>Управление жилым фондом 1,2 кв. 2020г. К=0,6;0,8;0,85;0,9;1</t>
  </si>
  <si>
    <t>Управление жилым фондом 3,4 кв. 2020г. К=0,6;0,8;0,85;0,9;1</t>
  </si>
  <si>
    <t>Установка пружины</t>
  </si>
  <si>
    <t>Установка светильников с датчиком на движение</t>
  </si>
  <si>
    <t>шт</t>
  </si>
  <si>
    <t>Устройство врезки д 15 для промывки системы отопления</t>
  </si>
  <si>
    <t>Устройство конька из кровельного оцин.железа</t>
  </si>
  <si>
    <t>освещение теплового узла от входа в подвал</t>
  </si>
  <si>
    <t>период: 01.01.2020-31.12.2020</t>
  </si>
  <si>
    <t>Всего начислено за период с 01.01.2020 г. по 31.12.2020 г.</t>
  </si>
  <si>
    <t>Всего оплачено за период с 01.01.2020 г. по 31.12.2020 г.</t>
  </si>
  <si>
    <t>Дебиторская задолженность (переплата) на 31.12.2020 г.</t>
  </si>
  <si>
    <t>Всего доходов по дому за 2020 г.</t>
  </si>
  <si>
    <t>Всего расходов по дому за 2020 г.</t>
  </si>
  <si>
    <t>Всего расходов по дому с НДС за 2020 г.</t>
  </si>
  <si>
    <t>Конечное сальдо по дому на 31.12.2020 г.</t>
  </si>
  <si>
    <t xml:space="preserve">Конечное сальдо с учетом дебиторской задолженности (переплаты)  на 31.12.2020 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</si>
</sst>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_-* #,##0.00_-;\-* #,##0.00_-;_-* &quot;-&quot;??_-;_-@_-"/>
  </numFmts>
  <fonts count="30" x14ac:knownFonts="1"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b/>
      <sz val="11"/>
      <color rgb="FF3F3F3F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3"/>
      <color indexed="8"/>
      <name val="Arial"/>
      <family val="2"/>
      <charset val="204"/>
    </font>
    <font>
      <sz val="10"/>
      <color indexed="8"/>
      <name val="Arial"/>
      <family val="2"/>
      <charset val="204"/>
    </font>
  </fonts>
  <fills count="3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4">
    <xf numFmtId="0" fontId="0" fillId="0" borderId="0"/>
    <xf numFmtId="0" fontId="1" fillId="2" borderId="1" applyNumberFormat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43" fontId="7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0" fontId="20" fillId="5" borderId="0" applyNumberFormat="0" applyBorder="0" applyAlignment="0" applyProtection="0"/>
    <xf numFmtId="0" fontId="21" fillId="6" borderId="6" applyNumberFormat="0" applyAlignment="0" applyProtection="0"/>
    <xf numFmtId="0" fontId="22" fillId="2" borderId="6" applyNumberFormat="0" applyAlignment="0" applyProtection="0"/>
    <xf numFmtId="0" fontId="23" fillId="0" borderId="7" applyNumberFormat="0" applyFill="0" applyAlignment="0" applyProtection="0"/>
    <xf numFmtId="0" fontId="24" fillId="7" borderId="8" applyNumberFormat="0" applyAlignment="0" applyProtection="0"/>
    <xf numFmtId="0" fontId="25" fillId="0" borderId="0" applyNumberFormat="0" applyFill="0" applyBorder="0" applyAlignment="0" applyProtection="0"/>
    <xf numFmtId="0" fontId="7" fillId="8" borderId="9" applyNumberFormat="0" applyFont="0" applyAlignment="0" applyProtection="0"/>
    <xf numFmtId="0" fontId="26" fillId="0" borderId="0" applyNumberFormat="0" applyFill="0" applyBorder="0" applyAlignment="0" applyProtection="0"/>
    <xf numFmtId="0" fontId="13" fillId="0" borderId="10" applyNumberFormat="0" applyFill="0" applyAlignment="0" applyProtection="0"/>
    <xf numFmtId="0" fontId="2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62">
    <xf numFmtId="0" fontId="0" fillId="0" borderId="0" xfId="0"/>
    <xf numFmtId="0" fontId="2" fillId="0" borderId="0" xfId="0" applyFont="1" applyFill="1"/>
    <xf numFmtId="43" fontId="2" fillId="0" borderId="0" xfId="3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" fillId="0" borderId="0" xfId="0" applyFont="1" applyFill="1"/>
    <xf numFmtId="0" fontId="2" fillId="0" borderId="0" xfId="0" applyFont="1" applyFill="1" applyAlignment="1">
      <alignment horizontal="left" vertical="center"/>
    </xf>
    <xf numFmtId="0" fontId="9" fillId="0" borderId="0" xfId="0" applyFont="1" applyFill="1"/>
    <xf numFmtId="43" fontId="2" fillId="0" borderId="0" xfId="3" applyFont="1" applyFill="1" applyAlignment="1">
      <alignment vertical="center"/>
    </xf>
    <xf numFmtId="0" fontId="10" fillId="0" borderId="0" xfId="0" applyFont="1" applyFill="1"/>
    <xf numFmtId="0" fontId="11" fillId="0" borderId="2" xfId="1" applyFont="1" applyFill="1" applyBorder="1" applyAlignment="1">
      <alignment horizontal="center" vertical="center"/>
    </xf>
    <xf numFmtId="43" fontId="11" fillId="0" borderId="2" xfId="3" applyFont="1" applyFill="1" applyBorder="1" applyAlignment="1">
      <alignment horizontal="center" vertical="center" wrapText="1"/>
    </xf>
    <xf numFmtId="0" fontId="5" fillId="0" borderId="2" xfId="2" applyFont="1" applyFill="1" applyBorder="1" applyAlignment="1" applyProtection="1">
      <alignment horizontal="center" vertical="center"/>
    </xf>
    <xf numFmtId="43" fontId="4" fillId="0" borderId="2" xfId="3" applyFont="1" applyFill="1" applyBorder="1" applyAlignment="1">
      <alignment horizontal="center" vertical="center"/>
    </xf>
    <xf numFmtId="0" fontId="11" fillId="0" borderId="2" xfId="1" applyFont="1" applyFill="1" applyBorder="1" applyAlignment="1">
      <alignment horizontal="left" vertical="center" wrapText="1"/>
    </xf>
    <xf numFmtId="0" fontId="11" fillId="0" borderId="2" xfId="1" applyFont="1" applyFill="1" applyBorder="1" applyAlignment="1">
      <alignment horizontal="left" vertical="center"/>
    </xf>
    <xf numFmtId="0" fontId="12" fillId="0" borderId="2" xfId="1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  <xf numFmtId="43" fontId="2" fillId="0" borderId="2" xfId="3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/>
    </xf>
    <xf numFmtId="0" fontId="0" fillId="0" borderId="0" xfId="0" applyFill="1"/>
    <xf numFmtId="43" fontId="2" fillId="0" borderId="2" xfId="3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left" vertical="center"/>
    </xf>
    <xf numFmtId="0" fontId="0" fillId="0" borderId="2" xfId="0" applyFill="1" applyBorder="1"/>
    <xf numFmtId="0" fontId="0" fillId="0" borderId="2" xfId="0" applyFill="1" applyBorder="1" applyAlignment="1">
      <alignment horizontal="center"/>
    </xf>
    <xf numFmtId="0" fontId="0" fillId="0" borderId="0" xfId="0" applyAlignment="1">
      <alignment horizontal="center" vertical="center"/>
    </xf>
    <xf numFmtId="4" fontId="0" fillId="0" borderId="2" xfId="0" applyNumberFormat="1" applyFill="1" applyBorder="1" applyAlignment="1">
      <alignment horizontal="right"/>
    </xf>
    <xf numFmtId="4" fontId="6" fillId="0" borderId="2" xfId="3" applyNumberFormat="1" applyFont="1" applyFill="1" applyBorder="1" applyAlignment="1">
      <alignment horizontal="right" vertical="center"/>
    </xf>
    <xf numFmtId="4" fontId="12" fillId="0" borderId="2" xfId="3" applyNumberFormat="1" applyFont="1" applyFill="1" applyBorder="1" applyAlignment="1">
      <alignment horizontal="right" vertical="center" wrapText="1"/>
    </xf>
    <xf numFmtId="4" fontId="11" fillId="0" borderId="2" xfId="3" applyNumberFormat="1" applyFont="1" applyFill="1" applyBorder="1" applyAlignment="1">
      <alignment horizontal="right" vertical="center" wrapText="1"/>
    </xf>
    <xf numFmtId="4" fontId="6" fillId="0" borderId="2" xfId="3" applyNumberFormat="1" applyFont="1" applyFill="1" applyBorder="1" applyAlignment="1">
      <alignment horizontal="right"/>
    </xf>
    <xf numFmtId="0" fontId="0" fillId="0" borderId="0" xfId="0"/>
    <xf numFmtId="0" fontId="29" fillId="33" borderId="11" xfId="0" applyNumberFormat="1" applyFont="1" applyFill="1" applyBorder="1" applyAlignment="1" applyProtection="1">
      <alignment horizontal="center" vertical="top" wrapText="1"/>
    </xf>
    <xf numFmtId="0" fontId="29" fillId="33" borderId="11" xfId="0" applyNumberFormat="1" applyFont="1" applyFill="1" applyBorder="1" applyAlignment="1" applyProtection="1">
      <alignment horizontal="left" vertical="center" wrapText="1"/>
    </xf>
    <xf numFmtId="0" fontId="29" fillId="33" borderId="12" xfId="0" applyNumberFormat="1" applyFont="1" applyFill="1" applyBorder="1" applyAlignment="1" applyProtection="1">
      <alignment horizontal="left" vertical="center" wrapText="1"/>
    </xf>
    <xf numFmtId="4" fontId="29" fillId="33" borderId="11" xfId="0" applyNumberFormat="1" applyFont="1" applyFill="1" applyBorder="1" applyAlignment="1" applyProtection="1">
      <alignment horizontal="center" vertical="top" wrapText="1"/>
    </xf>
    <xf numFmtId="2" fontId="29" fillId="33" borderId="11" xfId="0" applyNumberFormat="1" applyFont="1" applyFill="1" applyBorder="1" applyAlignment="1" applyProtection="1">
      <alignment horizontal="center" vertical="top" wrapText="1"/>
    </xf>
    <xf numFmtId="0" fontId="29" fillId="33" borderId="11" xfId="0" applyNumberFormat="1" applyFont="1" applyFill="1" applyBorder="1" applyAlignment="1" applyProtection="1">
      <alignment horizontal="center" vertical="center" wrapText="1"/>
    </xf>
    <xf numFmtId="4" fontId="29" fillId="33" borderId="11" xfId="0" applyNumberFormat="1" applyFont="1" applyFill="1" applyBorder="1" applyAlignment="1" applyProtection="1">
      <alignment horizontal="center" vertical="center" wrapText="1"/>
    </xf>
    <xf numFmtId="2" fontId="29" fillId="33" borderId="11" xfId="0" applyNumberFormat="1" applyFont="1" applyFill="1" applyBorder="1" applyAlignment="1" applyProtection="1">
      <alignment horizontal="center" vertical="center" wrapText="1"/>
    </xf>
    <xf numFmtId="43" fontId="4" fillId="0" borderId="2" xfId="3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 wrapText="1"/>
    </xf>
    <xf numFmtId="49" fontId="0" fillId="0" borderId="15" xfId="0" applyNumberFormat="1" applyFill="1" applyBorder="1"/>
    <xf numFmtId="164" fontId="0" fillId="0" borderId="15" xfId="0" applyNumberFormat="1" applyFill="1" applyBorder="1"/>
    <xf numFmtId="164" fontId="13" fillId="0" borderId="15" xfId="0" applyNumberFormat="1" applyFont="1" applyFill="1" applyBorder="1"/>
    <xf numFmtId="49" fontId="0" fillId="34" borderId="15" xfId="0" applyNumberFormat="1" applyFill="1" applyBorder="1"/>
    <xf numFmtId="164" fontId="0" fillId="34" borderId="15" xfId="0" applyNumberFormat="1" applyFill="1" applyBorder="1"/>
    <xf numFmtId="0" fontId="0" fillId="34" borderId="0" xfId="0" applyFill="1"/>
    <xf numFmtId="0" fontId="8" fillId="0" borderId="0" xfId="0" applyFont="1" applyFill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43" fontId="2" fillId="0" borderId="2" xfId="3" applyFont="1" applyFill="1" applyBorder="1" applyAlignment="1">
      <alignment horizontal="center" vertical="center" wrapText="1"/>
    </xf>
    <xf numFmtId="0" fontId="11" fillId="0" borderId="2" xfId="1" applyFont="1" applyFill="1" applyBorder="1" applyAlignment="1">
      <alignment horizontal="center" vertical="center" wrapText="1"/>
    </xf>
    <xf numFmtId="0" fontId="29" fillId="33" borderId="12" xfId="0" applyNumberFormat="1" applyFont="1" applyFill="1" applyBorder="1" applyAlignment="1" applyProtection="1">
      <alignment horizontal="center" vertical="top" wrapText="1"/>
    </xf>
    <xf numFmtId="0" fontId="29" fillId="33" borderId="13" xfId="0" applyNumberFormat="1" applyFont="1" applyFill="1" applyBorder="1" applyAlignment="1" applyProtection="1">
      <alignment horizontal="center" vertical="top" wrapText="1"/>
    </xf>
    <xf numFmtId="0" fontId="28" fillId="33" borderId="0" xfId="0" applyNumberFormat="1" applyFont="1" applyFill="1" applyBorder="1" applyAlignment="1" applyProtection="1">
      <alignment horizontal="center" vertical="top" wrapText="1"/>
    </xf>
    <xf numFmtId="0" fontId="29" fillId="33" borderId="12" xfId="0" applyNumberFormat="1" applyFont="1" applyFill="1" applyBorder="1" applyAlignment="1" applyProtection="1">
      <alignment horizontal="center" vertical="center" wrapText="1"/>
    </xf>
    <xf numFmtId="0" fontId="29" fillId="33" borderId="13" xfId="0" applyNumberFormat="1" applyFont="1" applyFill="1" applyBorder="1" applyAlignment="1" applyProtection="1">
      <alignment horizontal="center" vertical="center" wrapText="1"/>
    </xf>
    <xf numFmtId="0" fontId="29" fillId="33" borderId="14" xfId="0" applyNumberFormat="1" applyFont="1" applyFill="1" applyBorder="1" applyAlignment="1" applyProtection="1">
      <alignment horizontal="left" vertical="center" wrapText="1"/>
    </xf>
    <xf numFmtId="0" fontId="29" fillId="33" borderId="13" xfId="0" applyNumberFormat="1" applyFont="1" applyFill="1" applyBorder="1" applyAlignment="1" applyProtection="1">
      <alignment horizontal="left" vertical="center" wrapText="1"/>
    </xf>
    <xf numFmtId="0" fontId="29" fillId="33" borderId="14" xfId="0" applyNumberFormat="1" applyFont="1" applyFill="1" applyBorder="1" applyAlignment="1" applyProtection="1">
      <alignment horizontal="center" vertical="center" wrapText="1"/>
    </xf>
  </cellXfs>
  <cellStyles count="44">
    <cellStyle name="20% - Акцент1" xfId="21" builtinId="30" customBuiltin="1"/>
    <cellStyle name="20% - Акцент2" xfId="25" builtinId="34" customBuiltin="1"/>
    <cellStyle name="20% - Акцент3" xfId="29" builtinId="38" customBuiltin="1"/>
    <cellStyle name="20% - Акцент4" xfId="33" builtinId="42" customBuiltin="1"/>
    <cellStyle name="20% - Акцент5" xfId="37" builtinId="46" customBuiltin="1"/>
    <cellStyle name="20% - Акцент6" xfId="41" builtinId="50" customBuiltin="1"/>
    <cellStyle name="40% - Акцент1" xfId="22" builtinId="31" customBuiltin="1"/>
    <cellStyle name="40% - Акцент2" xfId="26" builtinId="35" customBuiltin="1"/>
    <cellStyle name="40% - Акцент3" xfId="30" builtinId="39" customBuiltin="1"/>
    <cellStyle name="40% - Акцент4" xfId="34" builtinId="43" customBuiltin="1"/>
    <cellStyle name="40% - Акцент5" xfId="38" builtinId="47" customBuiltin="1"/>
    <cellStyle name="40% - Акцент6" xfId="42" builtinId="51" customBuiltin="1"/>
    <cellStyle name="60% - Акцент1" xfId="23" builtinId="32" customBuiltin="1"/>
    <cellStyle name="60% - Акцент2" xfId="27" builtinId="36" customBuiltin="1"/>
    <cellStyle name="60% - Акцент3" xfId="31" builtinId="40" customBuiltin="1"/>
    <cellStyle name="60% - Акцент4" xfId="35" builtinId="44" customBuiltin="1"/>
    <cellStyle name="60% - Акцент5" xfId="39" builtinId="48" customBuiltin="1"/>
    <cellStyle name="60% - Акцент6" xfId="43" builtinId="52" customBuiltin="1"/>
    <cellStyle name="Акцент1" xfId="20" builtinId="29" customBuiltin="1"/>
    <cellStyle name="Акцент2" xfId="24" builtinId="33" customBuiltin="1"/>
    <cellStyle name="Акцент3" xfId="28" builtinId="37" customBuiltin="1"/>
    <cellStyle name="Акцент4" xfId="32" builtinId="41" customBuiltin="1"/>
    <cellStyle name="Акцент5" xfId="36" builtinId="45" customBuiltin="1"/>
    <cellStyle name="Акцент6" xfId="40" builtinId="49" customBuiltin="1"/>
    <cellStyle name="Ввод " xfId="12" builtinId="20" customBuiltin="1"/>
    <cellStyle name="Вывод" xfId="1" builtinId="21" customBuiltin="1"/>
    <cellStyle name="Вычисление" xfId="13" builtinId="22" customBuiltin="1"/>
    <cellStyle name="Гиперссылка" xfId="2" builtinId="8"/>
    <cellStyle name="Заголовок 1" xfId="5" builtinId="16" customBuiltin="1"/>
    <cellStyle name="Заголовок 2" xfId="6" builtinId="17" customBuiltin="1"/>
    <cellStyle name="Заголовок 3" xfId="7" builtinId="18" customBuiltin="1"/>
    <cellStyle name="Заголовок 4" xfId="8" builtinId="19" customBuiltin="1"/>
    <cellStyle name="Итог" xfId="19" builtinId="25" customBuiltin="1"/>
    <cellStyle name="Контрольная ячейка" xfId="15" builtinId="23" customBuiltin="1"/>
    <cellStyle name="Название" xfId="4" builtinId="15" customBuiltin="1"/>
    <cellStyle name="Нейтральный" xfId="11" builtinId="28" customBuiltin="1"/>
    <cellStyle name="Обычный" xfId="0" builtinId="0"/>
    <cellStyle name="Плохой" xfId="10" builtinId="27" customBuiltin="1"/>
    <cellStyle name="Пояснение" xfId="18" builtinId="53" customBuiltin="1"/>
    <cellStyle name="Примечание" xfId="17" builtinId="10" customBuiltin="1"/>
    <cellStyle name="Связанная ячейка" xfId="14" builtinId="24" customBuiltin="1"/>
    <cellStyle name="Текст предупреждения" xfId="16" builtinId="11" customBuiltin="1"/>
    <cellStyle name="Финансовый" xfId="3" builtinId="3"/>
    <cellStyle name="Хороший" xfId="9" builtinId="26" customBuiltin="1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6;&#1072;&#1073;&#1086;&#1090;&#1099;%202020%20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боты 2020 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H51"/>
  <sheetViews>
    <sheetView tabSelected="1" workbookViewId="0">
      <pane ySplit="3" topLeftCell="A46" activePane="bottomLeft" state="frozen"/>
      <selection pane="bottomLeft" activeCell="I20" sqref="I20"/>
    </sheetView>
  </sheetViews>
  <sheetFormatPr defaultRowHeight="15" x14ac:dyDescent="0.25"/>
  <cols>
    <col min="1" max="1" width="71.140625" style="5" customWidth="1"/>
    <col min="2" max="2" width="20.42578125" style="7" customWidth="1"/>
    <col min="3" max="3" width="12.140625" style="3" customWidth="1"/>
    <col min="4" max="4" width="18.42578125" style="2" customWidth="1"/>
    <col min="5" max="5" width="0" style="1" hidden="1" customWidth="1"/>
    <col min="6" max="7" width="9.140625" style="1"/>
    <col min="8" max="8" width="10" style="1" bestFit="1" customWidth="1"/>
    <col min="9" max="16384" width="9.140625" style="1"/>
  </cols>
  <sheetData>
    <row r="1" spans="1:4" s="6" customFormat="1" ht="42.75" customHeight="1" x14ac:dyDescent="0.25">
      <c r="A1" s="50" t="s">
        <v>5</v>
      </c>
      <c r="B1" s="50"/>
      <c r="C1" s="50"/>
      <c r="D1" s="50"/>
    </row>
    <row r="2" spans="1:4" s="8" customFormat="1" ht="15.75" x14ac:dyDescent="0.25">
      <c r="A2" s="23" t="s">
        <v>26</v>
      </c>
      <c r="B2" s="52" t="s">
        <v>88</v>
      </c>
      <c r="C2" s="52"/>
      <c r="D2" s="52"/>
    </row>
    <row r="3" spans="1:4" ht="64.5" customHeight="1" x14ac:dyDescent="0.25">
      <c r="A3" s="9" t="s">
        <v>2</v>
      </c>
      <c r="B3" s="10" t="s">
        <v>25</v>
      </c>
      <c r="C3" s="11" t="s">
        <v>0</v>
      </c>
      <c r="D3" s="41" t="s">
        <v>1</v>
      </c>
    </row>
    <row r="4" spans="1:4" x14ac:dyDescent="0.25">
      <c r="A4" s="53" t="s">
        <v>31</v>
      </c>
      <c r="B4" s="53"/>
      <c r="C4" s="53"/>
      <c r="D4" s="53"/>
    </row>
    <row r="5" spans="1:4" x14ac:dyDescent="0.25">
      <c r="A5" s="13" t="s">
        <v>89</v>
      </c>
      <c r="B5" s="30">
        <v>68642.759999999995</v>
      </c>
      <c r="C5" s="42" t="s">
        <v>62</v>
      </c>
      <c r="D5" s="12"/>
    </row>
    <row r="6" spans="1:4" x14ac:dyDescent="0.25">
      <c r="A6" s="13" t="s">
        <v>90</v>
      </c>
      <c r="B6" s="30">
        <v>50206.13</v>
      </c>
      <c r="C6" s="42" t="s">
        <v>62</v>
      </c>
      <c r="D6" s="12"/>
    </row>
    <row r="7" spans="1:4" x14ac:dyDescent="0.25">
      <c r="A7" s="13" t="s">
        <v>91</v>
      </c>
      <c r="B7" s="30">
        <f>B6-B5</f>
        <v>-18436.629999999997</v>
      </c>
      <c r="C7" s="42" t="s">
        <v>62</v>
      </c>
      <c r="D7" s="12"/>
    </row>
    <row r="8" spans="1:4" x14ac:dyDescent="0.25">
      <c r="A8" s="14" t="s">
        <v>6</v>
      </c>
      <c r="B8" s="30">
        <f>B9</f>
        <v>0</v>
      </c>
      <c r="C8" s="42" t="s">
        <v>62</v>
      </c>
      <c r="D8" s="12"/>
    </row>
    <row r="9" spans="1:4" x14ac:dyDescent="0.25">
      <c r="A9" s="15" t="s">
        <v>7</v>
      </c>
      <c r="B9" s="29">
        <v>0</v>
      </c>
      <c r="C9" s="17" t="s">
        <v>62</v>
      </c>
      <c r="D9" s="12"/>
    </row>
    <row r="10" spans="1:4" x14ac:dyDescent="0.25">
      <c r="A10" s="16" t="s">
        <v>92</v>
      </c>
      <c r="B10" s="28">
        <f>B5+B8</f>
        <v>68642.759999999995</v>
      </c>
      <c r="C10" s="42" t="s">
        <v>62</v>
      </c>
      <c r="D10" s="18"/>
    </row>
    <row r="11" spans="1:4" x14ac:dyDescent="0.25">
      <c r="A11" s="51" t="s">
        <v>8</v>
      </c>
      <c r="B11" s="51"/>
      <c r="C11" s="51"/>
      <c r="D11" s="51"/>
    </row>
    <row r="12" spans="1:4" ht="15.75" thickBot="1" x14ac:dyDescent="0.3">
      <c r="A12" s="19" t="s">
        <v>9</v>
      </c>
      <c r="B12" s="28">
        <f>B13+B14</f>
        <v>13654.439999999999</v>
      </c>
      <c r="C12" s="42" t="s">
        <v>62</v>
      </c>
      <c r="D12" s="18"/>
    </row>
    <row r="13" spans="1:4" s="32" customFormat="1" ht="15.75" thickBot="1" x14ac:dyDescent="0.3">
      <c r="A13" s="44" t="s">
        <v>80</v>
      </c>
      <c r="B13" s="45">
        <v>6683.4</v>
      </c>
      <c r="C13" s="44" t="s">
        <v>74</v>
      </c>
      <c r="D13" s="45">
        <v>1692</v>
      </c>
    </row>
    <row r="14" spans="1:4" s="32" customFormat="1" ht="15.75" thickBot="1" x14ac:dyDescent="0.3">
      <c r="A14" s="44" t="s">
        <v>81</v>
      </c>
      <c r="B14" s="45">
        <v>6971.04</v>
      </c>
      <c r="C14" s="44" t="s">
        <v>4</v>
      </c>
      <c r="D14" s="45">
        <v>1692</v>
      </c>
    </row>
    <row r="15" spans="1:4" ht="29.25" thickBot="1" x14ac:dyDescent="0.3">
      <c r="A15" s="19" t="s">
        <v>10</v>
      </c>
      <c r="B15" s="28">
        <f>SUM(B16:B17)</f>
        <v>3752.63</v>
      </c>
      <c r="C15" s="42" t="s">
        <v>62</v>
      </c>
      <c r="D15" s="18"/>
    </row>
    <row r="16" spans="1:4" s="32" customFormat="1" ht="15.75" thickBot="1" x14ac:dyDescent="0.3">
      <c r="A16" s="44" t="s">
        <v>76</v>
      </c>
      <c r="B16" s="45">
        <v>2250.63</v>
      </c>
      <c r="C16" s="44" t="s">
        <v>4</v>
      </c>
      <c r="D16" s="45">
        <v>1692.2</v>
      </c>
    </row>
    <row r="17" spans="1:5" s="32" customFormat="1" ht="15.75" thickBot="1" x14ac:dyDescent="0.3">
      <c r="A17" s="44" t="s">
        <v>77</v>
      </c>
      <c r="B17" s="45">
        <v>1502</v>
      </c>
      <c r="C17" s="44" t="s">
        <v>4</v>
      </c>
      <c r="D17" s="45">
        <v>904.82</v>
      </c>
    </row>
    <row r="18" spans="1:5" ht="15.75" thickBot="1" x14ac:dyDescent="0.3">
      <c r="A18" s="19" t="s">
        <v>11</v>
      </c>
      <c r="B18" s="28">
        <f>B19</f>
        <v>1552.08</v>
      </c>
      <c r="C18" s="42" t="s">
        <v>62</v>
      </c>
      <c r="D18" s="21"/>
    </row>
    <row r="19" spans="1:5" s="32" customFormat="1" ht="15.75" thickBot="1" x14ac:dyDescent="0.3">
      <c r="A19" s="44" t="s">
        <v>65</v>
      </c>
      <c r="B19" s="45">
        <v>1552.08</v>
      </c>
      <c r="C19" s="44" t="s">
        <v>12</v>
      </c>
      <c r="D19" s="45">
        <v>24</v>
      </c>
    </row>
    <row r="20" spans="1:5" ht="28.5" x14ac:dyDescent="0.25">
      <c r="A20" s="19" t="s">
        <v>13</v>
      </c>
      <c r="B20" s="28">
        <v>0</v>
      </c>
      <c r="C20" s="42" t="s">
        <v>62</v>
      </c>
      <c r="D20" s="18"/>
    </row>
    <row r="21" spans="1:5" ht="43.5" thickBot="1" x14ac:dyDescent="0.3">
      <c r="A21" s="19" t="s">
        <v>14</v>
      </c>
      <c r="B21" s="31">
        <f>SUM(B22:B27)</f>
        <v>50710.680000000008</v>
      </c>
      <c r="C21" s="42" t="s">
        <v>62</v>
      </c>
      <c r="D21" s="22"/>
    </row>
    <row r="22" spans="1:5" s="32" customFormat="1" ht="15.75" thickBot="1" x14ac:dyDescent="0.3">
      <c r="A22" s="44" t="s">
        <v>66</v>
      </c>
      <c r="B22" s="45">
        <v>3553.44</v>
      </c>
      <c r="C22" s="44" t="s">
        <v>67</v>
      </c>
      <c r="D22" s="45">
        <v>1</v>
      </c>
    </row>
    <row r="23" spans="1:5" s="32" customFormat="1" ht="15.75" thickBot="1" x14ac:dyDescent="0.3">
      <c r="A23" s="44" t="s">
        <v>71</v>
      </c>
      <c r="B23" s="45">
        <v>44619</v>
      </c>
      <c r="C23" s="44" t="s">
        <v>72</v>
      </c>
      <c r="D23" s="45">
        <v>1</v>
      </c>
    </row>
    <row r="24" spans="1:5" s="32" customFormat="1" ht="15.75" thickBot="1" x14ac:dyDescent="0.3">
      <c r="A24" s="44" t="s">
        <v>82</v>
      </c>
      <c r="B24" s="45">
        <v>240.9</v>
      </c>
      <c r="C24" s="44" t="s">
        <v>34</v>
      </c>
      <c r="D24" s="45">
        <v>1</v>
      </c>
    </row>
    <row r="25" spans="1:5" s="32" customFormat="1" ht="15.75" thickBot="1" x14ac:dyDescent="0.3">
      <c r="A25" s="44" t="s">
        <v>83</v>
      </c>
      <c r="B25" s="45">
        <v>1032.8499999999999</v>
      </c>
      <c r="C25" s="44" t="s">
        <v>84</v>
      </c>
      <c r="D25" s="45">
        <v>1</v>
      </c>
    </row>
    <row r="26" spans="1:5" s="32" customFormat="1" ht="15.75" thickBot="1" x14ac:dyDescent="0.3">
      <c r="A26" s="44" t="s">
        <v>86</v>
      </c>
      <c r="B26" s="45">
        <v>1225.3</v>
      </c>
      <c r="C26" s="44" t="s">
        <v>74</v>
      </c>
      <c r="D26" s="45">
        <v>5</v>
      </c>
    </row>
    <row r="27" spans="1:5" s="32" customFormat="1" ht="15.75" thickBot="1" x14ac:dyDescent="0.3">
      <c r="A27" s="44" t="s">
        <v>87</v>
      </c>
      <c r="B27" s="45">
        <v>39.19</v>
      </c>
      <c r="C27" s="44" t="s">
        <v>74</v>
      </c>
      <c r="D27" s="45">
        <v>1</v>
      </c>
    </row>
    <row r="28" spans="1:5" ht="43.5" thickBot="1" x14ac:dyDescent="0.3">
      <c r="A28" s="19" t="s">
        <v>15</v>
      </c>
      <c r="B28" s="28">
        <f>SUM(B29:B31)</f>
        <v>4340.13</v>
      </c>
      <c r="C28" s="42" t="s">
        <v>62</v>
      </c>
      <c r="D28" s="18"/>
      <c r="E28" s="4" t="s">
        <v>3</v>
      </c>
    </row>
    <row r="29" spans="1:5" s="32" customFormat="1" ht="15.75" thickBot="1" x14ac:dyDescent="0.3">
      <c r="A29" s="44" t="s">
        <v>32</v>
      </c>
      <c r="B29" s="45">
        <v>1134.3</v>
      </c>
      <c r="C29" s="44" t="s">
        <v>33</v>
      </c>
      <c r="D29" s="45">
        <v>2</v>
      </c>
    </row>
    <row r="30" spans="1:5" s="32" customFormat="1" ht="15.75" thickBot="1" x14ac:dyDescent="0.3">
      <c r="A30" s="44" t="s">
        <v>85</v>
      </c>
      <c r="B30" s="45">
        <v>2088.4</v>
      </c>
      <c r="C30" s="44" t="s">
        <v>34</v>
      </c>
      <c r="D30" s="45">
        <v>2</v>
      </c>
    </row>
    <row r="31" spans="1:5" s="32" customFormat="1" ht="15.75" thickBot="1" x14ac:dyDescent="0.3">
      <c r="A31" s="44" t="s">
        <v>70</v>
      </c>
      <c r="B31" s="45">
        <v>1117.43</v>
      </c>
      <c r="C31" s="44" t="s">
        <v>34</v>
      </c>
      <c r="D31" s="45">
        <v>1</v>
      </c>
    </row>
    <row r="32" spans="1:5" ht="28.5" x14ac:dyDescent="0.25">
      <c r="A32" s="19" t="s">
        <v>16</v>
      </c>
      <c r="B32" s="28">
        <v>0</v>
      </c>
      <c r="C32" s="42" t="s">
        <v>62</v>
      </c>
      <c r="D32" s="18"/>
    </row>
    <row r="33" spans="1:8" ht="28.5" x14ac:dyDescent="0.25">
      <c r="A33" s="19" t="s">
        <v>17</v>
      </c>
      <c r="B33" s="28">
        <v>0</v>
      </c>
      <c r="C33" s="42" t="s">
        <v>62</v>
      </c>
      <c r="D33" s="18"/>
    </row>
    <row r="34" spans="1:8" x14ac:dyDescent="0.25">
      <c r="A34" s="19" t="s">
        <v>18</v>
      </c>
      <c r="B34" s="28">
        <v>0</v>
      </c>
      <c r="C34" s="42" t="s">
        <v>62</v>
      </c>
      <c r="D34" s="18"/>
    </row>
    <row r="35" spans="1:8" ht="28.5" x14ac:dyDescent="0.25">
      <c r="A35" s="19" t="s">
        <v>19</v>
      </c>
      <c r="B35" s="28">
        <v>0</v>
      </c>
      <c r="C35" s="42" t="s">
        <v>62</v>
      </c>
      <c r="D35" s="18"/>
    </row>
    <row r="36" spans="1:8" ht="28.5" x14ac:dyDescent="0.25">
      <c r="A36" s="19" t="s">
        <v>20</v>
      </c>
      <c r="B36" s="28">
        <v>0</v>
      </c>
      <c r="C36" s="42" t="s">
        <v>62</v>
      </c>
      <c r="D36" s="18"/>
    </row>
    <row r="37" spans="1:8" ht="29.25" thickBot="1" x14ac:dyDescent="0.3">
      <c r="A37" s="19" t="s">
        <v>21</v>
      </c>
      <c r="B37" s="28">
        <f>B38+B39</f>
        <v>2538</v>
      </c>
      <c r="C37" s="42" t="s">
        <v>62</v>
      </c>
      <c r="D37" s="18"/>
    </row>
    <row r="38" spans="1:8" s="32" customFormat="1" ht="15.75" thickBot="1" x14ac:dyDescent="0.3">
      <c r="A38" s="44" t="s">
        <v>73</v>
      </c>
      <c r="B38" s="45">
        <v>1201.32</v>
      </c>
      <c r="C38" s="44" t="s">
        <v>74</v>
      </c>
      <c r="D38" s="45">
        <v>1692</v>
      </c>
    </row>
    <row r="39" spans="1:8" s="32" customFormat="1" ht="15.75" thickBot="1" x14ac:dyDescent="0.3">
      <c r="A39" s="44" t="s">
        <v>75</v>
      </c>
      <c r="B39" s="45">
        <v>1336.68</v>
      </c>
      <c r="C39" s="44" t="s">
        <v>4</v>
      </c>
      <c r="D39" s="45">
        <v>1692</v>
      </c>
    </row>
    <row r="40" spans="1:8" ht="28.5" x14ac:dyDescent="0.25">
      <c r="A40" s="19" t="s">
        <v>22</v>
      </c>
      <c r="B40" s="28">
        <v>0</v>
      </c>
      <c r="C40" s="42" t="s">
        <v>62</v>
      </c>
      <c r="D40" s="18"/>
    </row>
    <row r="41" spans="1:8" ht="57.75" thickBot="1" x14ac:dyDescent="0.3">
      <c r="A41" s="19" t="s">
        <v>23</v>
      </c>
      <c r="B41" s="28">
        <f>SUM(B42:B45)</f>
        <v>8680.9700000000012</v>
      </c>
      <c r="C41" s="42" t="s">
        <v>62</v>
      </c>
      <c r="D41" s="18"/>
    </row>
    <row r="42" spans="1:8" s="32" customFormat="1" ht="15.75" thickBot="1" x14ac:dyDescent="0.3">
      <c r="A42" s="44" t="s">
        <v>68</v>
      </c>
      <c r="B42" s="45">
        <v>28.76</v>
      </c>
      <c r="C42" s="44" t="s">
        <v>4</v>
      </c>
      <c r="D42" s="45">
        <v>1692</v>
      </c>
    </row>
    <row r="43" spans="1:8" s="32" customFormat="1" ht="15.75" thickBot="1" x14ac:dyDescent="0.3">
      <c r="A43" s="44" t="s">
        <v>69</v>
      </c>
      <c r="B43" s="45">
        <v>28.76</v>
      </c>
      <c r="C43" s="44" t="s">
        <v>4</v>
      </c>
      <c r="D43" s="45">
        <v>1692</v>
      </c>
    </row>
    <row r="44" spans="1:8" s="32" customFormat="1" ht="15.75" thickBot="1" x14ac:dyDescent="0.3">
      <c r="A44" s="44" t="s">
        <v>78</v>
      </c>
      <c r="B44" s="45">
        <v>4162.8100000000004</v>
      </c>
      <c r="C44" s="44" t="s">
        <v>4</v>
      </c>
      <c r="D44" s="45">
        <v>1692.2</v>
      </c>
    </row>
    <row r="45" spans="1:8" s="32" customFormat="1" ht="15.75" thickBot="1" x14ac:dyDescent="0.3">
      <c r="A45" s="44" t="s">
        <v>79</v>
      </c>
      <c r="B45" s="45">
        <v>4460.6400000000003</v>
      </c>
      <c r="C45" s="44" t="s">
        <v>4</v>
      </c>
      <c r="D45" s="45">
        <v>1622.05</v>
      </c>
    </row>
    <row r="46" spans="1:8" s="20" customFormat="1" x14ac:dyDescent="0.25">
      <c r="A46" s="24"/>
      <c r="B46" s="27"/>
      <c r="C46" s="25"/>
      <c r="D46" s="25"/>
    </row>
    <row r="47" spans="1:8" x14ac:dyDescent="0.25">
      <c r="A47" s="19" t="s">
        <v>24</v>
      </c>
      <c r="B47" s="28">
        <v>0</v>
      </c>
      <c r="C47" s="42" t="s">
        <v>62</v>
      </c>
      <c r="D47" s="18"/>
    </row>
    <row r="48" spans="1:8" x14ac:dyDescent="0.25">
      <c r="A48" s="16" t="s">
        <v>93</v>
      </c>
      <c r="B48" s="28">
        <f>B12+B15+B18+B20+B21+B28+B32+B33+B34+B35+B36+B37+B40+B41</f>
        <v>85228.930000000022</v>
      </c>
      <c r="C48" s="42" t="s">
        <v>62</v>
      </c>
      <c r="D48" s="18"/>
      <c r="H48" s="1" t="e">
        <f>B48='[1]Работы 2020 '!C18</f>
        <v>#REF!</v>
      </c>
    </row>
    <row r="49" spans="1:4" x14ac:dyDescent="0.25">
      <c r="A49" s="16" t="s">
        <v>94</v>
      </c>
      <c r="B49" s="28">
        <f>B48*1.2+B47</f>
        <v>102274.71600000003</v>
      </c>
      <c r="C49" s="42" t="s">
        <v>62</v>
      </c>
      <c r="D49" s="18"/>
    </row>
    <row r="50" spans="1:4" x14ac:dyDescent="0.25">
      <c r="A50" s="16" t="s">
        <v>95</v>
      </c>
      <c r="B50" s="28">
        <f>B5+B8-B49</f>
        <v>-33631.956000000035</v>
      </c>
      <c r="C50" s="42" t="s">
        <v>62</v>
      </c>
      <c r="D50" s="18"/>
    </row>
    <row r="51" spans="1:4" ht="28.5" x14ac:dyDescent="0.25">
      <c r="A51" s="19" t="s">
        <v>96</v>
      </c>
      <c r="B51" s="28">
        <f>B50+B7</f>
        <v>-52068.586000000032</v>
      </c>
      <c r="C51" s="42" t="s">
        <v>62</v>
      </c>
      <c r="D51" s="18"/>
    </row>
  </sheetData>
  <sheetProtection formatCells="0" formatColumns="0" formatRows="0" sort="0" autoFilter="0" pivotTables="0"/>
  <mergeCells count="4">
    <mergeCell ref="A1:D1"/>
    <mergeCell ref="A11:D11"/>
    <mergeCell ref="B2:D2"/>
    <mergeCell ref="A4:D4"/>
  </mergeCells>
  <hyperlinks>
    <hyperlink ref="C3" location="Ед.изм.!A1" display="Ед.изм."/>
  </hyperlinks>
  <pageMargins left="0.7" right="0.7" top="0.75" bottom="0.75" header="0.3" footer="0.3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D40"/>
  <sheetViews>
    <sheetView workbookViewId="0">
      <pane ySplit="3" topLeftCell="A4" activePane="bottomLeft" state="frozen"/>
      <selection pane="bottomLeft" activeCell="B28" sqref="B28"/>
    </sheetView>
  </sheetViews>
  <sheetFormatPr defaultRowHeight="15" x14ac:dyDescent="0.25"/>
  <cols>
    <col min="1" max="1" width="70.5703125" style="32" customWidth="1"/>
    <col min="2" max="2" width="12.5703125" style="32" customWidth="1"/>
    <col min="3" max="3" width="20.5703125" style="32" customWidth="1"/>
    <col min="4" max="4" width="12.5703125" style="32" customWidth="1"/>
    <col min="5" max="16384" width="9.140625" style="32"/>
  </cols>
  <sheetData>
    <row r="2" spans="1:4" x14ac:dyDescent="0.25">
      <c r="A2" s="32" t="s">
        <v>63</v>
      </c>
    </row>
    <row r="3" spans="1:4" x14ac:dyDescent="0.25">
      <c r="A3" s="32" t="s">
        <v>30</v>
      </c>
    </row>
    <row r="4" spans="1:4" ht="15.75" thickBot="1" x14ac:dyDescent="0.3"/>
    <row r="5" spans="1:4" ht="15.75" thickBot="1" x14ac:dyDescent="0.3">
      <c r="A5" s="43" t="s">
        <v>29</v>
      </c>
      <c r="B5" s="43" t="s">
        <v>64</v>
      </c>
      <c r="C5" s="43" t="s">
        <v>28</v>
      </c>
      <c r="D5" s="43" t="s">
        <v>27</v>
      </c>
    </row>
    <row r="6" spans="1:4" s="49" customFormat="1" ht="15.75" thickBot="1" x14ac:dyDescent="0.3">
      <c r="A6" s="47" t="s">
        <v>65</v>
      </c>
      <c r="B6" s="48">
        <v>1552.08</v>
      </c>
      <c r="C6" s="47" t="s">
        <v>12</v>
      </c>
      <c r="D6" s="48">
        <v>24</v>
      </c>
    </row>
    <row r="7" spans="1:4" s="49" customFormat="1" ht="15.75" thickBot="1" x14ac:dyDescent="0.3">
      <c r="A7" s="47" t="s">
        <v>32</v>
      </c>
      <c r="B7" s="48">
        <v>1134.3</v>
      </c>
      <c r="C7" s="47" t="s">
        <v>33</v>
      </c>
      <c r="D7" s="48">
        <v>2</v>
      </c>
    </row>
    <row r="8" spans="1:4" s="49" customFormat="1" ht="15.75" thickBot="1" x14ac:dyDescent="0.3">
      <c r="A8" s="47" t="s">
        <v>66</v>
      </c>
      <c r="B8" s="48">
        <v>3553.44</v>
      </c>
      <c r="C8" s="47" t="s">
        <v>67</v>
      </c>
      <c r="D8" s="48">
        <v>1</v>
      </c>
    </row>
    <row r="9" spans="1:4" s="49" customFormat="1" ht="15.75" thickBot="1" x14ac:dyDescent="0.3">
      <c r="A9" s="47" t="s">
        <v>68</v>
      </c>
      <c r="B9" s="48">
        <v>28.76</v>
      </c>
      <c r="C9" s="47" t="s">
        <v>4</v>
      </c>
      <c r="D9" s="48">
        <v>1692</v>
      </c>
    </row>
    <row r="10" spans="1:4" s="49" customFormat="1" ht="15.75" thickBot="1" x14ac:dyDescent="0.3">
      <c r="A10" s="47" t="s">
        <v>69</v>
      </c>
      <c r="B10" s="48">
        <v>28.76</v>
      </c>
      <c r="C10" s="47" t="s">
        <v>4</v>
      </c>
      <c r="D10" s="48">
        <v>1692</v>
      </c>
    </row>
    <row r="11" spans="1:4" s="49" customFormat="1" ht="15.75" thickBot="1" x14ac:dyDescent="0.3">
      <c r="A11" s="47" t="s">
        <v>70</v>
      </c>
      <c r="B11" s="48">
        <v>1117.43</v>
      </c>
      <c r="C11" s="47" t="s">
        <v>34</v>
      </c>
      <c r="D11" s="48">
        <v>1</v>
      </c>
    </row>
    <row r="12" spans="1:4" s="49" customFormat="1" ht="15.75" thickBot="1" x14ac:dyDescent="0.3">
      <c r="A12" s="47" t="s">
        <v>71</v>
      </c>
      <c r="B12" s="48">
        <v>44619</v>
      </c>
      <c r="C12" s="47" t="s">
        <v>72</v>
      </c>
      <c r="D12" s="48">
        <v>1</v>
      </c>
    </row>
    <row r="13" spans="1:4" s="49" customFormat="1" ht="15.75" thickBot="1" x14ac:dyDescent="0.3">
      <c r="A13" s="47" t="s">
        <v>73</v>
      </c>
      <c r="B13" s="48">
        <v>1201.32</v>
      </c>
      <c r="C13" s="47" t="s">
        <v>74</v>
      </c>
      <c r="D13" s="48">
        <v>1692</v>
      </c>
    </row>
    <row r="14" spans="1:4" s="49" customFormat="1" ht="15.75" thickBot="1" x14ac:dyDescent="0.3">
      <c r="A14" s="47" t="s">
        <v>75</v>
      </c>
      <c r="B14" s="48">
        <v>1336.68</v>
      </c>
      <c r="C14" s="47" t="s">
        <v>4</v>
      </c>
      <c r="D14" s="48">
        <v>1692</v>
      </c>
    </row>
    <row r="15" spans="1:4" s="49" customFormat="1" ht="15.75" thickBot="1" x14ac:dyDescent="0.3">
      <c r="A15" s="47" t="s">
        <v>76</v>
      </c>
      <c r="B15" s="48">
        <v>2250.63</v>
      </c>
      <c r="C15" s="47" t="s">
        <v>4</v>
      </c>
      <c r="D15" s="48">
        <v>1692.2</v>
      </c>
    </row>
    <row r="16" spans="1:4" s="49" customFormat="1" ht="15.75" thickBot="1" x14ac:dyDescent="0.3">
      <c r="A16" s="47" t="s">
        <v>77</v>
      </c>
      <c r="B16" s="48">
        <v>1502</v>
      </c>
      <c r="C16" s="47" t="s">
        <v>4</v>
      </c>
      <c r="D16" s="48">
        <v>904.82</v>
      </c>
    </row>
    <row r="17" spans="1:4" s="49" customFormat="1" ht="15.75" thickBot="1" x14ac:dyDescent="0.3">
      <c r="A17" s="47" t="s">
        <v>78</v>
      </c>
      <c r="B17" s="48">
        <v>4162.8100000000004</v>
      </c>
      <c r="C17" s="47" t="s">
        <v>4</v>
      </c>
      <c r="D17" s="48">
        <v>1692.2</v>
      </c>
    </row>
    <row r="18" spans="1:4" s="49" customFormat="1" ht="15.75" thickBot="1" x14ac:dyDescent="0.3">
      <c r="A18" s="47" t="s">
        <v>79</v>
      </c>
      <c r="B18" s="48">
        <v>4460.6400000000003</v>
      </c>
      <c r="C18" s="47" t="s">
        <v>4</v>
      </c>
      <c r="D18" s="48">
        <v>1622.05</v>
      </c>
    </row>
    <row r="19" spans="1:4" s="49" customFormat="1" ht="15.75" thickBot="1" x14ac:dyDescent="0.3">
      <c r="A19" s="47" t="s">
        <v>80</v>
      </c>
      <c r="B19" s="48">
        <v>6683.4</v>
      </c>
      <c r="C19" s="47" t="s">
        <v>74</v>
      </c>
      <c r="D19" s="48">
        <v>1692</v>
      </c>
    </row>
    <row r="20" spans="1:4" s="49" customFormat="1" ht="15.75" thickBot="1" x14ac:dyDescent="0.3">
      <c r="A20" s="47" t="s">
        <v>81</v>
      </c>
      <c r="B20" s="48">
        <v>6971.04</v>
      </c>
      <c r="C20" s="47" t="s">
        <v>4</v>
      </c>
      <c r="D20" s="48">
        <v>1692</v>
      </c>
    </row>
    <row r="21" spans="1:4" s="49" customFormat="1" ht="15.75" thickBot="1" x14ac:dyDescent="0.3">
      <c r="A21" s="47" t="s">
        <v>82</v>
      </c>
      <c r="B21" s="48">
        <v>240.9</v>
      </c>
      <c r="C21" s="47" t="s">
        <v>34</v>
      </c>
      <c r="D21" s="48">
        <v>1</v>
      </c>
    </row>
    <row r="22" spans="1:4" s="49" customFormat="1" ht="15.75" thickBot="1" x14ac:dyDescent="0.3">
      <c r="A22" s="47" t="s">
        <v>83</v>
      </c>
      <c r="B22" s="48">
        <v>1032.8499999999999</v>
      </c>
      <c r="C22" s="47" t="s">
        <v>84</v>
      </c>
      <c r="D22" s="48">
        <v>1</v>
      </c>
    </row>
    <row r="23" spans="1:4" s="49" customFormat="1" ht="15.75" thickBot="1" x14ac:dyDescent="0.3">
      <c r="A23" s="47" t="s">
        <v>85</v>
      </c>
      <c r="B23" s="48">
        <v>2088.4</v>
      </c>
      <c r="C23" s="47" t="s">
        <v>34</v>
      </c>
      <c r="D23" s="48">
        <v>2</v>
      </c>
    </row>
    <row r="24" spans="1:4" s="49" customFormat="1" ht="15.75" thickBot="1" x14ac:dyDescent="0.3">
      <c r="A24" s="47" t="s">
        <v>86</v>
      </c>
      <c r="B24" s="48">
        <v>1225.3</v>
      </c>
      <c r="C24" s="47" t="s">
        <v>74</v>
      </c>
      <c r="D24" s="48">
        <v>5</v>
      </c>
    </row>
    <row r="25" spans="1:4" s="49" customFormat="1" ht="15.75" thickBot="1" x14ac:dyDescent="0.3">
      <c r="A25" s="47" t="s">
        <v>87</v>
      </c>
      <c r="B25" s="48">
        <v>39.19</v>
      </c>
      <c r="C25" s="47" t="s">
        <v>74</v>
      </c>
      <c r="D25" s="48">
        <v>1</v>
      </c>
    </row>
    <row r="26" spans="1:4" ht="15.75" thickBot="1" x14ac:dyDescent="0.3">
      <c r="A26" s="44"/>
      <c r="B26" s="46">
        <f>SUM(B6:B25)</f>
        <v>85228.93</v>
      </c>
      <c r="C26" s="44"/>
      <c r="D26" s="45"/>
    </row>
    <row r="28" spans="1:4" x14ac:dyDescent="0.25">
      <c r="B28" s="32">
        <v>85228.930000000022</v>
      </c>
    </row>
    <row r="40" spans="1:1" x14ac:dyDescent="0.25">
      <c r="A40" s="49"/>
    </row>
  </sheetData>
  <autoFilter ref="A3:E18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workbookViewId="0">
      <selection activeCell="E32" sqref="E32"/>
    </sheetView>
  </sheetViews>
  <sheetFormatPr defaultRowHeight="15" x14ac:dyDescent="0.25"/>
  <cols>
    <col min="2" max="3" width="16" customWidth="1"/>
    <col min="4" max="8" width="11.7109375" customWidth="1"/>
  </cols>
  <sheetData>
    <row r="1" spans="1:8" ht="16.5" x14ac:dyDescent="0.25">
      <c r="A1" s="56" t="s">
        <v>35</v>
      </c>
      <c r="B1" s="56"/>
      <c r="C1" s="56"/>
      <c r="D1" s="56"/>
      <c r="E1" s="56"/>
      <c r="F1" s="56"/>
      <c r="G1" s="56"/>
      <c r="H1" s="56"/>
    </row>
    <row r="2" spans="1:8" x14ac:dyDescent="0.25">
      <c r="A2" s="32"/>
      <c r="B2" s="32"/>
      <c r="C2" s="32"/>
      <c r="D2" s="32"/>
      <c r="E2" s="32"/>
      <c r="F2" s="32"/>
      <c r="G2" s="32"/>
      <c r="H2" s="32"/>
    </row>
    <row r="3" spans="1:8" s="26" customFormat="1" ht="25.5" x14ac:dyDescent="0.25">
      <c r="A3" s="38" t="s">
        <v>36</v>
      </c>
      <c r="B3" s="57" t="s">
        <v>37</v>
      </c>
      <c r="C3" s="58"/>
      <c r="D3" s="38" t="s">
        <v>38</v>
      </c>
      <c r="E3" s="38" t="s">
        <v>39</v>
      </c>
      <c r="F3" s="38" t="s">
        <v>40</v>
      </c>
      <c r="G3" s="38" t="s">
        <v>41</v>
      </c>
      <c r="H3" s="38" t="s">
        <v>42</v>
      </c>
    </row>
    <row r="4" spans="1:8" x14ac:dyDescent="0.25">
      <c r="A4" s="34" t="s">
        <v>43</v>
      </c>
      <c r="B4" s="35" t="s">
        <v>44</v>
      </c>
      <c r="C4" s="59" t="s">
        <v>45</v>
      </c>
      <c r="D4" s="59"/>
      <c r="E4" s="59"/>
      <c r="F4" s="59"/>
      <c r="G4" s="59"/>
      <c r="H4" s="60"/>
    </row>
    <row r="5" spans="1:8" x14ac:dyDescent="0.25">
      <c r="A5" s="33" t="s">
        <v>46</v>
      </c>
      <c r="B5" s="54" t="s">
        <v>47</v>
      </c>
      <c r="C5" s="55"/>
      <c r="D5" s="36">
        <v>5828.96</v>
      </c>
      <c r="E5" s="36">
        <v>46424.41</v>
      </c>
      <c r="F5" s="37">
        <v>796.44</v>
      </c>
      <c r="G5" s="38" t="s">
        <v>48</v>
      </c>
      <c r="H5" s="38" t="s">
        <v>49</v>
      </c>
    </row>
    <row r="6" spans="1:8" x14ac:dyDescent="0.25">
      <c r="A6" s="33" t="s">
        <v>46</v>
      </c>
      <c r="B6" s="54" t="s">
        <v>47</v>
      </c>
      <c r="C6" s="55"/>
      <c r="D6" s="36">
        <v>6260.73</v>
      </c>
      <c r="E6" s="36">
        <v>6134.28</v>
      </c>
      <c r="F6" s="37">
        <v>97.98</v>
      </c>
      <c r="G6" s="38" t="s">
        <v>50</v>
      </c>
      <c r="H6" s="38" t="s">
        <v>49</v>
      </c>
    </row>
    <row r="7" spans="1:8" x14ac:dyDescent="0.25">
      <c r="A7" s="33" t="s">
        <v>46</v>
      </c>
      <c r="B7" s="54" t="s">
        <v>47</v>
      </c>
      <c r="C7" s="55"/>
      <c r="D7" s="36">
        <v>6331.3</v>
      </c>
      <c r="E7" s="36">
        <v>11887.34</v>
      </c>
      <c r="F7" s="37">
        <v>187.76</v>
      </c>
      <c r="G7" s="38" t="s">
        <v>51</v>
      </c>
      <c r="H7" s="38" t="s">
        <v>49</v>
      </c>
    </row>
    <row r="8" spans="1:8" x14ac:dyDescent="0.25">
      <c r="A8" s="33" t="s">
        <v>46</v>
      </c>
      <c r="B8" s="54" t="s">
        <v>47</v>
      </c>
      <c r="C8" s="55"/>
      <c r="D8" s="36">
        <v>6324.3</v>
      </c>
      <c r="E8" s="36">
        <v>9504.57</v>
      </c>
      <c r="F8" s="37">
        <v>150.29</v>
      </c>
      <c r="G8" s="38" t="s">
        <v>52</v>
      </c>
      <c r="H8" s="38" t="s">
        <v>49</v>
      </c>
    </row>
    <row r="9" spans="1:8" x14ac:dyDescent="0.25">
      <c r="A9" s="33" t="s">
        <v>46</v>
      </c>
      <c r="B9" s="54" t="s">
        <v>47</v>
      </c>
      <c r="C9" s="55"/>
      <c r="D9" s="36">
        <v>5906.45</v>
      </c>
      <c r="E9" s="36">
        <v>5235.6099999999997</v>
      </c>
      <c r="F9" s="37">
        <v>88.64</v>
      </c>
      <c r="G9" s="38" t="s">
        <v>53</v>
      </c>
      <c r="H9" s="38" t="s">
        <v>49</v>
      </c>
    </row>
    <row r="10" spans="1:8" x14ac:dyDescent="0.25">
      <c r="A10" s="33" t="s">
        <v>46</v>
      </c>
      <c r="B10" s="54" t="s">
        <v>47</v>
      </c>
      <c r="C10" s="55"/>
      <c r="D10" s="36">
        <v>6324.3</v>
      </c>
      <c r="E10" s="36">
        <v>16133.49</v>
      </c>
      <c r="F10" s="37">
        <v>255.1</v>
      </c>
      <c r="G10" s="38" t="s">
        <v>54</v>
      </c>
      <c r="H10" s="38" t="s">
        <v>49</v>
      </c>
    </row>
    <row r="11" spans="1:8" x14ac:dyDescent="0.25">
      <c r="A11" s="33" t="s">
        <v>46</v>
      </c>
      <c r="B11" s="54" t="s">
        <v>47</v>
      </c>
      <c r="C11" s="55"/>
      <c r="D11" s="36">
        <v>6722.17</v>
      </c>
      <c r="E11" s="36">
        <v>20772.849999999999</v>
      </c>
      <c r="F11" s="37">
        <v>309.02</v>
      </c>
      <c r="G11" s="38" t="s">
        <v>55</v>
      </c>
      <c r="H11" s="38" t="s">
        <v>49</v>
      </c>
    </row>
    <row r="12" spans="1:8" x14ac:dyDescent="0.25">
      <c r="A12" s="33" t="s">
        <v>46</v>
      </c>
      <c r="B12" s="54" t="s">
        <v>47</v>
      </c>
      <c r="C12" s="55"/>
      <c r="D12" s="36">
        <v>6722.17</v>
      </c>
      <c r="E12" s="36">
        <v>4298.83</v>
      </c>
      <c r="F12" s="37">
        <v>63.95</v>
      </c>
      <c r="G12" s="38" t="s">
        <v>56</v>
      </c>
      <c r="H12" s="38" t="s">
        <v>49</v>
      </c>
    </row>
    <row r="13" spans="1:8" x14ac:dyDescent="0.25">
      <c r="A13" s="33" t="s">
        <v>46</v>
      </c>
      <c r="B13" s="54" t="s">
        <v>47</v>
      </c>
      <c r="C13" s="55"/>
      <c r="D13" s="36">
        <v>6722.17</v>
      </c>
      <c r="E13" s="36">
        <v>8097.73</v>
      </c>
      <c r="F13" s="37">
        <v>120.46</v>
      </c>
      <c r="G13" s="38" t="s">
        <v>57</v>
      </c>
      <c r="H13" s="38" t="s">
        <v>49</v>
      </c>
    </row>
    <row r="14" spans="1:8" x14ac:dyDescent="0.25">
      <c r="A14" s="33" t="s">
        <v>46</v>
      </c>
      <c r="B14" s="54" t="s">
        <v>47</v>
      </c>
      <c r="C14" s="55"/>
      <c r="D14" s="36">
        <v>6722.17</v>
      </c>
      <c r="E14" s="36">
        <v>7074.76</v>
      </c>
      <c r="F14" s="37">
        <v>105.25</v>
      </c>
      <c r="G14" s="38" t="s">
        <v>58</v>
      </c>
      <c r="H14" s="38" t="s">
        <v>49</v>
      </c>
    </row>
    <row r="15" spans="1:8" x14ac:dyDescent="0.25">
      <c r="A15" s="33" t="s">
        <v>46</v>
      </c>
      <c r="B15" s="54" t="s">
        <v>47</v>
      </c>
      <c r="C15" s="55"/>
      <c r="D15" s="36">
        <v>6912.88</v>
      </c>
      <c r="E15" s="36">
        <v>3124.47</v>
      </c>
      <c r="F15" s="37">
        <v>45.2</v>
      </c>
      <c r="G15" s="38" t="s">
        <v>59</v>
      </c>
      <c r="H15" s="38" t="s">
        <v>49</v>
      </c>
    </row>
    <row r="16" spans="1:8" x14ac:dyDescent="0.25">
      <c r="A16" s="33" t="s">
        <v>46</v>
      </c>
      <c r="B16" s="54" t="s">
        <v>47</v>
      </c>
      <c r="C16" s="55"/>
      <c r="D16" s="36">
        <v>6912.88</v>
      </c>
      <c r="E16" s="36">
        <v>11300.72</v>
      </c>
      <c r="F16" s="37">
        <v>163.47</v>
      </c>
      <c r="G16" s="38" t="s">
        <v>60</v>
      </c>
      <c r="H16" s="38" t="s">
        <v>49</v>
      </c>
    </row>
    <row r="17" spans="1:8" x14ac:dyDescent="0.25">
      <c r="A17" s="57" t="s">
        <v>61</v>
      </c>
      <c r="B17" s="61"/>
      <c r="C17" s="58"/>
      <c r="D17" s="39">
        <v>77690.48</v>
      </c>
      <c r="E17" s="39">
        <v>149989.06</v>
      </c>
      <c r="F17" s="40">
        <v>193.06</v>
      </c>
      <c r="G17" s="38" t="s">
        <v>43</v>
      </c>
      <c r="H17" s="38" t="s">
        <v>43</v>
      </c>
    </row>
  </sheetData>
  <mergeCells count="16">
    <mergeCell ref="B14:C14"/>
    <mergeCell ref="B15:C15"/>
    <mergeCell ref="B16:C16"/>
    <mergeCell ref="A17:C17"/>
    <mergeCell ref="B8:C8"/>
    <mergeCell ref="B9:C9"/>
    <mergeCell ref="B10:C10"/>
    <mergeCell ref="B11:C11"/>
    <mergeCell ref="B12:C12"/>
    <mergeCell ref="B13:C13"/>
    <mergeCell ref="B7:C7"/>
    <mergeCell ref="A1:H1"/>
    <mergeCell ref="B3:C3"/>
    <mergeCell ref="C4:H4"/>
    <mergeCell ref="B5:C5"/>
    <mergeCell ref="B6:C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1-я Забайкальская д. 4</vt:lpstr>
      <vt:lpstr>Работы 2019 </vt:lpstr>
      <vt:lpstr>Справка</vt:lpstr>
      <vt:lpstr>'1-я Забайкальская д. 4'!Область_печати</vt:lpstr>
    </vt:vector>
  </TitlesOfParts>
  <Company>лидер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</dc:creator>
  <cp:lastModifiedBy>Ольга Соломко Михайловна</cp:lastModifiedBy>
  <cp:lastPrinted>2018-03-15T01:29:13Z</cp:lastPrinted>
  <dcterms:created xsi:type="dcterms:W3CDTF">2016-03-18T02:51:51Z</dcterms:created>
  <dcterms:modified xsi:type="dcterms:W3CDTF">2021-03-03T05:38:38Z</dcterms:modified>
</cp:coreProperties>
</file>