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Гагарина, д. 13" sheetId="1" r:id="rId1"/>
    <sheet name="Работы 2019" sheetId="5" r:id="rId2"/>
    <sheet name="Справка" sheetId="6" r:id="rId3"/>
  </sheets>
  <externalReferences>
    <externalReference r:id="rId4"/>
  </externalReferences>
  <definedNames>
    <definedName name="_xlnm._FilterDatabase" localSheetId="1" hidden="1">'Работы 2019'!$A$3:$E$59</definedName>
    <definedName name="_xlnm.Print_Area" localSheetId="0">'Гагарина, д. 13'!$A$1:$D$77</definedName>
  </definedNames>
  <calcPr calcId="145621"/>
</workbook>
</file>

<file path=xl/calcChain.xml><?xml version="1.0" encoding="utf-8"?>
<calcChain xmlns="http://schemas.openxmlformats.org/spreadsheetml/2006/main">
  <c r="B19" i="1" l="1"/>
  <c r="B61" i="1"/>
  <c r="B51" i="1"/>
  <c r="B36" i="1"/>
  <c r="B28" i="1"/>
  <c r="B50" i="5"/>
  <c r="B7" i="1" l="1"/>
  <c r="B63" i="1" l="1"/>
  <c r="B58" i="1" l="1"/>
  <c r="B55" i="1"/>
  <c r="B21" i="1"/>
  <c r="B16" i="1"/>
  <c r="B13" i="1"/>
  <c r="B74" i="1" l="1"/>
  <c r="H74" i="1" s="1"/>
  <c r="B10" i="1"/>
  <c r="B8" i="1" l="1"/>
  <c r="B72" i="1"/>
  <c r="B71" i="1" s="1"/>
  <c r="B75" i="1" s="1"/>
  <c r="B11" i="1" l="1"/>
  <c r="B76" i="1"/>
  <c r="B77" i="1" s="1"/>
</calcChain>
</file>

<file path=xl/sharedStrings.xml><?xml version="1.0" encoding="utf-8"?>
<sst xmlns="http://schemas.openxmlformats.org/spreadsheetml/2006/main" count="310" uniqueCount="131">
  <si>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</si>
  <si>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</si>
  <si>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</si>
  <si>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</si>
  <si>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</si>
  <si>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</si>
  <si>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</si>
  <si>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</si>
  <si>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</si>
  <si>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</si>
  <si>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</si>
  <si>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</si>
  <si>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</si>
  <si>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</si>
  <si>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</si>
  <si>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</si>
  <si>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</si>
  <si>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</si>
  <si>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</si>
  <si>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</si>
  <si>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</si>
  <si>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</si>
  <si>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</si>
  <si>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</si>
  <si>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</si>
  <si>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</si>
  <si>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</si>
  <si>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</si>
  <si>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Выезд а/машины по заявке</t>
  </si>
  <si>
    <t>выезд</t>
  </si>
  <si>
    <t>Утепление вентпродухов изовером и монтажной пеной</t>
  </si>
  <si>
    <t>Устранение свищей хомутами</t>
  </si>
  <si>
    <t>Адрес: ул. Гагарина, д. 13</t>
  </si>
  <si>
    <t>Эпова Т.В.</t>
  </si>
  <si>
    <t>Старшие по дому</t>
  </si>
  <si>
    <t>Очистка канализационной сети</t>
  </si>
  <si>
    <t>Кол-во</t>
  </si>
  <si>
    <t>Ед.изм</t>
  </si>
  <si>
    <t>Наименование работ</t>
  </si>
  <si>
    <t xml:space="preserve">По адресу ГАГАРИНА ул. д.13                                            </t>
  </si>
  <si>
    <t>Доходы по дому:</t>
  </si>
  <si>
    <t>Расходы по снятию показаний с ИПУ по электроэнергии</t>
  </si>
  <si>
    <t>Cуммa</t>
  </si>
  <si>
    <t>шт.</t>
  </si>
  <si>
    <t>Исполнение заявок не связаных с ремонтом</t>
  </si>
  <si>
    <t>кг</t>
  </si>
  <si>
    <t>узел</t>
  </si>
  <si>
    <t>Протяжка контактов на электроприборах</t>
  </si>
  <si>
    <t>Справка об уровне сбора платы за жилое помещение по состоянию на 10.03.2020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</si>
  <si>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</si>
  <si>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</si>
  <si>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</si>
  <si>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</si>
  <si>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</si>
  <si>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</si>
  <si>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</si>
  <si>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</si>
  <si>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</si>
  <si>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</si>
  <si>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</si>
  <si>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ГАГАРИНА ул. д.13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</si>
  <si>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</si>
  <si>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</si>
  <si>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</si>
  <si>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</si>
  <si>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</si>
  <si>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</si>
  <si>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</si>
  <si>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</si>
  <si>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</si>
  <si>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</si>
  <si>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</si>
  <si>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</si>
  <si>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</si>
  <si>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</si>
  <si>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</si>
  <si>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</si>
  <si>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</si>
  <si>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</si>
  <si>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</si>
  <si>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"ЗКДС"</t>
  </si>
  <si>
    <t>Завоз песка на песочницы детских площадок</t>
  </si>
  <si>
    <t>м3</t>
  </si>
  <si>
    <t>Завоз плодородной земли (чернозем) позаявочно</t>
  </si>
  <si>
    <t>Закрытие и открытие стояков</t>
  </si>
  <si>
    <t>1 стояк</t>
  </si>
  <si>
    <t>Замена электрической лампы накаливания</t>
  </si>
  <si>
    <t>Замена электропатрона с материалами при открытой арматуре</t>
  </si>
  <si>
    <t>Монтаж освещения над под-м с точкой подкл.от тамб-го осв.(прож.с фото-</t>
  </si>
  <si>
    <t>1подъезд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</si>
  <si>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</si>
  <si>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</si>
  <si>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Освещение теплового узла</t>
  </si>
  <si>
    <t>Осмотр подвала</t>
  </si>
  <si>
    <t>1 дом</t>
  </si>
  <si>
    <t>Отключение отопления</t>
  </si>
  <si>
    <t>Переноска элементов детской площадки(карусель,грибок,шведская стенка)</t>
  </si>
  <si>
    <t>площадка</t>
  </si>
  <si>
    <t>Прочистка вен. каналов с проз-ом работ по их вскрытию отдельными места</t>
  </si>
  <si>
    <t>вен. кан</t>
  </si>
  <si>
    <t>Прочистка вентиляции</t>
  </si>
  <si>
    <t>Ремонт вентелей до 32 д.</t>
  </si>
  <si>
    <t>Ремонт и восстановление герметизации стыков</t>
  </si>
  <si>
    <t>10 м</t>
  </si>
  <si>
    <t>Сброс воздуха со стояков отопления с использованием а/м газель</t>
  </si>
  <si>
    <t>Смена труб канализации д.100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</si>
  <si>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</si>
  <si>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</si>
  <si>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</si>
  <si>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</si>
  <si>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</si>
  <si>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</si>
  <si>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</si>
  <si>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</si>
  <si>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</si>
  <si>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</si>
  <si>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</si>
  <si>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</si>
  <si>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</si>
  <si>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</si>
  <si>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смена труб ГВС  и ХВС д.20 ПП</t>
  </si>
  <si>
    <t>утепление примыканий двер. коробок к двер. проемам изовером, монтаж.пе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</si>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</sst>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7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8" fillId="0" borderId="2" xfId="3" applyNumberFormat="1" applyFont="1" applyFill="1" applyBorder="1" applyAlignment="1">
      <alignment horizontal="right" vertic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0" fontId="0" fillId="0" borderId="0" xfId="0"/>
    <xf numFmtId="0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left" vertical="top" wrapText="1"/>
    </xf>
    <xf numFmtId="0" fontId="30" fillId="34" borderId="11" xfId="0" applyNumberFormat="1" applyFont="1" applyFill="1" applyBorder="1" applyAlignment="1" applyProtection="1">
      <alignment horizontal="left" vertical="center" wrapText="1"/>
    </xf>
    <xf numFmtId="0" fontId="30" fillId="34" borderId="12" xfId="0" applyNumberFormat="1" applyFont="1" applyFill="1" applyBorder="1" applyAlignment="1" applyProtection="1">
      <alignment horizontal="left" vertical="center" wrapText="1"/>
    </xf>
    <xf numFmtId="4" fontId="30" fillId="34" borderId="11" xfId="0" applyNumberFormat="1" applyFont="1" applyFill="1" applyBorder="1" applyAlignment="1" applyProtection="1">
      <alignment horizontal="center" vertical="top" wrapText="1"/>
    </xf>
    <xf numFmtId="2" fontId="30" fillId="34" borderId="11" xfId="0" applyNumberFormat="1" applyFont="1" applyFill="1" applyBorder="1" applyAlignment="1" applyProtection="1">
      <alignment horizontal="center" vertical="top" wrapText="1"/>
    </xf>
    <xf numFmtId="0" fontId="30" fillId="34" borderId="11" xfId="0" applyNumberFormat="1" applyFont="1" applyFill="1" applyBorder="1" applyAlignment="1" applyProtection="1">
      <alignment horizontal="center" vertical="center" wrapText="1"/>
    </xf>
    <xf numFmtId="4" fontId="30" fillId="34" borderId="11" xfId="0" applyNumberFormat="1" applyFont="1" applyFill="1" applyBorder="1" applyAlignment="1" applyProtection="1">
      <alignment horizontal="center" vertical="center" wrapText="1"/>
    </xf>
    <xf numFmtId="2" fontId="30" fillId="34" borderId="11" xfId="0" applyNumberFormat="1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4" fillId="0" borderId="15" xfId="0" applyNumberFormat="1" applyFont="1" applyFill="1" applyBorder="1"/>
    <xf numFmtId="49" fontId="0" fillId="3" borderId="15" xfId="0" applyNumberFormat="1" applyFill="1" applyBorder="1"/>
    <xf numFmtId="164" fontId="0" fillId="3" borderId="15" xfId="0" applyNumberFormat="1" applyFill="1" applyBorder="1"/>
    <xf numFmtId="0" fontId="0" fillId="3" borderId="0" xfId="0" applyFill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4" borderId="12" xfId="0" applyNumberFormat="1" applyFont="1" applyFill="1" applyBorder="1" applyAlignment="1" applyProtection="1">
      <alignment horizontal="center" vertical="top" wrapText="1"/>
    </xf>
    <xf numFmtId="0" fontId="30" fillId="34" borderId="13" xfId="0" applyNumberFormat="1" applyFont="1" applyFill="1" applyBorder="1" applyAlignment="1" applyProtection="1">
      <alignment horizontal="center" vertical="top" wrapText="1"/>
    </xf>
    <xf numFmtId="0" fontId="29" fillId="34" borderId="0" xfId="0" applyNumberFormat="1" applyFont="1" applyFill="1" applyBorder="1" applyAlignment="1" applyProtection="1">
      <alignment horizontal="center" vertical="top" wrapText="1"/>
    </xf>
    <xf numFmtId="0" fontId="30" fillId="34" borderId="14" xfId="0" applyNumberFormat="1" applyFont="1" applyFill="1" applyBorder="1" applyAlignment="1" applyProtection="1">
      <alignment horizontal="left" vertical="center" wrapText="1"/>
    </xf>
    <xf numFmtId="0" fontId="30" fillId="34" borderId="13" xfId="0" applyNumberFormat="1" applyFont="1" applyFill="1" applyBorder="1" applyAlignment="1" applyProtection="1">
      <alignment horizontal="left" vertical="center" wrapText="1"/>
    </xf>
    <xf numFmtId="0" fontId="30" fillId="34" borderId="12" xfId="0" applyNumberFormat="1" applyFont="1" applyFill="1" applyBorder="1" applyAlignment="1" applyProtection="1">
      <alignment horizontal="center" vertical="center" wrapText="1"/>
    </xf>
    <xf numFmtId="0" fontId="30" fillId="34" borderId="14" xfId="0" applyNumberFormat="1" applyFont="1" applyFill="1" applyBorder="1" applyAlignment="1" applyProtection="1">
      <alignment horizontal="center" vertical="center" wrapText="1"/>
    </xf>
    <xf numFmtId="0" fontId="30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7"/>
  <sheetViews>
    <sheetView tabSelected="1" workbookViewId="0">
      <pane ySplit="3" topLeftCell="A4" activePane="bottomLeft" state="frozen"/>
      <selection pane="bottomLeft" activeCell="B7" sqref="B7"/>
    </sheetView>
  </sheetViews>
  <sheetFormatPr defaultRowHeight="15" x14ac:dyDescent="0.25"/>
  <cols>
    <col min="1" max="1" width="75.28515625" style="5" customWidth="1"/>
    <col min="2" max="2" width="17.85546875" style="7" customWidth="1"/>
    <col min="3" max="3" width="12.140625" style="3" customWidth="1"/>
    <col min="4" max="4" width="12.71093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51" customHeight="1" x14ac:dyDescent="0.25">
      <c r="A1" s="50" t="s">
        <v>7</v>
      </c>
      <c r="B1" s="50"/>
      <c r="C1" s="50"/>
      <c r="D1" s="50"/>
    </row>
    <row r="2" spans="1:4" s="8" customFormat="1" ht="15.75" x14ac:dyDescent="0.25">
      <c r="A2" s="9" t="s">
        <v>32</v>
      </c>
      <c r="B2" s="52" t="s">
        <v>122</v>
      </c>
      <c r="C2" s="52"/>
      <c r="D2" s="52"/>
    </row>
    <row r="3" spans="1:4" ht="57" x14ac:dyDescent="0.25">
      <c r="A3" s="10" t="s">
        <v>2</v>
      </c>
      <c r="B3" s="11" t="s">
        <v>27</v>
      </c>
      <c r="C3" s="12" t="s">
        <v>0</v>
      </c>
      <c r="D3" s="41" t="s">
        <v>1</v>
      </c>
    </row>
    <row r="4" spans="1:4" x14ac:dyDescent="0.25">
      <c r="A4" s="53" t="s">
        <v>40</v>
      </c>
      <c r="B4" s="53"/>
      <c r="C4" s="53"/>
      <c r="D4" s="53"/>
    </row>
    <row r="5" spans="1:4" x14ac:dyDescent="0.25">
      <c r="A5" s="14" t="s">
        <v>123</v>
      </c>
      <c r="B5" s="29">
        <v>1582125.17</v>
      </c>
      <c r="C5" s="42" t="s">
        <v>75</v>
      </c>
      <c r="D5" s="13"/>
    </row>
    <row r="6" spans="1:4" x14ac:dyDescent="0.25">
      <c r="A6" s="14" t="s">
        <v>124</v>
      </c>
      <c r="B6" s="29">
        <v>1545409.17</v>
      </c>
      <c r="C6" s="42" t="s">
        <v>75</v>
      </c>
      <c r="D6" s="13"/>
    </row>
    <row r="7" spans="1:4" x14ac:dyDescent="0.25">
      <c r="A7" s="14" t="s">
        <v>125</v>
      </c>
      <c r="B7" s="29">
        <f>B6-B5</f>
        <v>-36716</v>
      </c>
      <c r="C7" s="42" t="s">
        <v>75</v>
      </c>
      <c r="D7" s="13"/>
    </row>
    <row r="8" spans="1:4" x14ac:dyDescent="0.25">
      <c r="A8" s="15" t="s">
        <v>8</v>
      </c>
      <c r="B8" s="29">
        <f>B10+B9</f>
        <v>35408.86</v>
      </c>
      <c r="C8" s="42" t="s">
        <v>75</v>
      </c>
      <c r="D8" s="13"/>
    </row>
    <row r="9" spans="1:4" x14ac:dyDescent="0.25">
      <c r="A9" s="16" t="s">
        <v>33</v>
      </c>
      <c r="B9" s="30">
        <v>15093.34</v>
      </c>
      <c r="C9" s="18" t="s">
        <v>75</v>
      </c>
      <c r="D9" s="13"/>
    </row>
    <row r="10" spans="1:4" x14ac:dyDescent="0.25">
      <c r="A10" s="16" t="s">
        <v>9</v>
      </c>
      <c r="B10" s="30">
        <f>792.96*12+900*12</f>
        <v>20315.52</v>
      </c>
      <c r="C10" s="18" t="s">
        <v>75</v>
      </c>
      <c r="D10" s="13"/>
    </row>
    <row r="11" spans="1:4" x14ac:dyDescent="0.25">
      <c r="A11" s="17" t="s">
        <v>126</v>
      </c>
      <c r="B11" s="27">
        <f>B5+B8-B10</f>
        <v>1597218.51</v>
      </c>
      <c r="C11" s="42" t="s">
        <v>75</v>
      </c>
      <c r="D11" s="19"/>
    </row>
    <row r="12" spans="1:4" x14ac:dyDescent="0.25">
      <c r="A12" s="51" t="s">
        <v>10</v>
      </c>
      <c r="B12" s="51"/>
      <c r="C12" s="51"/>
      <c r="D12" s="51"/>
    </row>
    <row r="13" spans="1:4" ht="13.5" customHeight="1" thickBot="1" x14ac:dyDescent="0.3">
      <c r="A13" s="20" t="s">
        <v>11</v>
      </c>
      <c r="B13" s="27">
        <f>B14+B15</f>
        <v>277010.82</v>
      </c>
      <c r="C13" s="42" t="s">
        <v>75</v>
      </c>
      <c r="D13" s="19"/>
    </row>
    <row r="14" spans="1:4" s="31" customFormat="1" ht="15.75" thickBot="1" x14ac:dyDescent="0.3">
      <c r="A14" s="44" t="s">
        <v>114</v>
      </c>
      <c r="B14" s="45">
        <v>135587.70000000001</v>
      </c>
      <c r="C14" s="44" t="s">
        <v>5</v>
      </c>
      <c r="D14" s="45">
        <v>34326</v>
      </c>
    </row>
    <row r="15" spans="1:4" s="31" customFormat="1" ht="15.75" thickBot="1" x14ac:dyDescent="0.3">
      <c r="A15" s="44" t="s">
        <v>115</v>
      </c>
      <c r="B15" s="45">
        <v>141423.12</v>
      </c>
      <c r="C15" s="44" t="s">
        <v>4</v>
      </c>
      <c r="D15" s="45">
        <v>34326</v>
      </c>
    </row>
    <row r="16" spans="1:4" ht="29.25" thickBot="1" x14ac:dyDescent="0.3">
      <c r="A16" s="20" t="s">
        <v>12</v>
      </c>
      <c r="B16" s="27">
        <f>B18+B17</f>
        <v>111876.20999999999</v>
      </c>
      <c r="C16" s="42" t="s">
        <v>75</v>
      </c>
      <c r="D16" s="19"/>
    </row>
    <row r="17" spans="1:4" s="31" customFormat="1" ht="15.75" thickBot="1" x14ac:dyDescent="0.3">
      <c r="A17" s="44" t="s">
        <v>110</v>
      </c>
      <c r="B17" s="45">
        <v>56981.49</v>
      </c>
      <c r="C17" s="44" t="s">
        <v>4</v>
      </c>
      <c r="D17" s="45">
        <v>34326.199999999997</v>
      </c>
    </row>
    <row r="18" spans="1:4" s="31" customFormat="1" ht="15.75" thickBot="1" x14ac:dyDescent="0.3">
      <c r="A18" s="44" t="s">
        <v>111</v>
      </c>
      <c r="B18" s="45">
        <v>54894.720000000001</v>
      </c>
      <c r="C18" s="44" t="s">
        <v>4</v>
      </c>
      <c r="D18" s="45">
        <v>28891.96</v>
      </c>
    </row>
    <row r="19" spans="1:4" ht="15.75" thickBot="1" x14ac:dyDescent="0.3">
      <c r="A19" s="20" t="s">
        <v>13</v>
      </c>
      <c r="B19" s="27">
        <f>B20</f>
        <v>17719.580000000002</v>
      </c>
      <c r="C19" s="42" t="s">
        <v>75</v>
      </c>
      <c r="D19" s="23"/>
    </row>
    <row r="20" spans="1:4" s="31" customFormat="1" ht="15.75" thickBot="1" x14ac:dyDescent="0.3">
      <c r="A20" s="44" t="s">
        <v>77</v>
      </c>
      <c r="B20" s="45">
        <v>17719.580000000002</v>
      </c>
      <c r="C20" s="44" t="s">
        <v>14</v>
      </c>
      <c r="D20" s="45">
        <v>274</v>
      </c>
    </row>
    <row r="21" spans="1:4" ht="29.25" thickBot="1" x14ac:dyDescent="0.3">
      <c r="A21" s="20" t="s">
        <v>15</v>
      </c>
      <c r="B21" s="27">
        <f>SUM(B22:B27)</f>
        <v>38788.379999999997</v>
      </c>
      <c r="C21" s="42" t="s">
        <v>75</v>
      </c>
      <c r="D21" s="19"/>
    </row>
    <row r="22" spans="1:4" s="31" customFormat="1" ht="15.75" thickBot="1" x14ac:dyDescent="0.3">
      <c r="A22" s="44" t="s">
        <v>78</v>
      </c>
      <c r="B22" s="45">
        <v>3432.6</v>
      </c>
      <c r="C22" s="44" t="s">
        <v>4</v>
      </c>
      <c r="D22" s="45">
        <v>34326</v>
      </c>
    </row>
    <row r="23" spans="1:4" s="31" customFormat="1" ht="15.75" thickBot="1" x14ac:dyDescent="0.3">
      <c r="A23" s="44" t="s">
        <v>79</v>
      </c>
      <c r="B23" s="45">
        <v>3089.34</v>
      </c>
      <c r="C23" s="44" t="s">
        <v>4</v>
      </c>
      <c r="D23" s="45">
        <v>34326</v>
      </c>
    </row>
    <row r="24" spans="1:4" s="31" customFormat="1" ht="15.75" thickBot="1" x14ac:dyDescent="0.3">
      <c r="A24" s="44" t="s">
        <v>116</v>
      </c>
      <c r="B24" s="45">
        <v>3089.34</v>
      </c>
      <c r="C24" s="44" t="s">
        <v>4</v>
      </c>
      <c r="D24" s="45">
        <v>34326</v>
      </c>
    </row>
    <row r="25" spans="1:4" s="31" customFormat="1" ht="15.75" thickBot="1" x14ac:dyDescent="0.3">
      <c r="A25" s="44" t="s">
        <v>117</v>
      </c>
      <c r="B25" s="45">
        <v>3089.34</v>
      </c>
      <c r="C25" s="44" t="s">
        <v>4</v>
      </c>
      <c r="D25" s="45">
        <v>34326</v>
      </c>
    </row>
    <row r="26" spans="1:4" s="31" customFormat="1" ht="15.75" thickBot="1" x14ac:dyDescent="0.3">
      <c r="A26" s="44" t="s">
        <v>118</v>
      </c>
      <c r="B26" s="45">
        <v>13043.88</v>
      </c>
      <c r="C26" s="44" t="s">
        <v>4</v>
      </c>
      <c r="D26" s="45">
        <v>34326</v>
      </c>
    </row>
    <row r="27" spans="1:4" s="31" customFormat="1" ht="15.75" thickBot="1" x14ac:dyDescent="0.3">
      <c r="A27" s="44" t="s">
        <v>119</v>
      </c>
      <c r="B27" s="45">
        <v>13043.88</v>
      </c>
      <c r="C27" s="44" t="s">
        <v>4</v>
      </c>
      <c r="D27" s="45">
        <v>34326</v>
      </c>
    </row>
    <row r="28" spans="1:4" ht="43.5" thickBot="1" x14ac:dyDescent="0.3">
      <c r="A28" s="20" t="s">
        <v>16</v>
      </c>
      <c r="B28" s="27">
        <f>SUM(B29:B35)</f>
        <v>5832.28</v>
      </c>
      <c r="C28" s="42" t="s">
        <v>75</v>
      </c>
      <c r="D28" s="24"/>
    </row>
    <row r="29" spans="1:4" s="31" customFormat="1" ht="15.75" thickBot="1" x14ac:dyDescent="0.3">
      <c r="A29" s="44" t="s">
        <v>121</v>
      </c>
      <c r="B29" s="45">
        <v>828.15</v>
      </c>
      <c r="C29" s="44" t="s">
        <v>5</v>
      </c>
      <c r="D29" s="45">
        <v>5</v>
      </c>
    </row>
    <row r="30" spans="1:4" s="31" customFormat="1" ht="15.75" thickBot="1" x14ac:dyDescent="0.3">
      <c r="A30" s="44" t="s">
        <v>86</v>
      </c>
      <c r="B30" s="45">
        <v>158.80000000000001</v>
      </c>
      <c r="C30" s="44" t="s">
        <v>43</v>
      </c>
      <c r="D30" s="45">
        <v>2</v>
      </c>
    </row>
    <row r="31" spans="1:4" s="31" customFormat="1" ht="15.75" thickBot="1" x14ac:dyDescent="0.3">
      <c r="A31" s="44" t="s">
        <v>87</v>
      </c>
      <c r="B31" s="45">
        <v>230.61</v>
      </c>
      <c r="C31" s="44" t="s">
        <v>43</v>
      </c>
      <c r="D31" s="45">
        <v>1</v>
      </c>
    </row>
    <row r="32" spans="1:4" s="31" customFormat="1" ht="15.75" thickBot="1" x14ac:dyDescent="0.3">
      <c r="A32" s="44" t="s">
        <v>44</v>
      </c>
      <c r="B32" s="45">
        <v>464.72</v>
      </c>
      <c r="C32" s="44" t="s">
        <v>43</v>
      </c>
      <c r="D32" s="45">
        <v>2</v>
      </c>
    </row>
    <row r="33" spans="1:5" s="31" customFormat="1" ht="15.75" thickBot="1" x14ac:dyDescent="0.3">
      <c r="A33" s="44" t="s">
        <v>88</v>
      </c>
      <c r="B33" s="45">
        <v>1784.26</v>
      </c>
      <c r="C33" s="44" t="s">
        <v>89</v>
      </c>
      <c r="D33" s="45">
        <v>1</v>
      </c>
    </row>
    <row r="34" spans="1:5" s="31" customFormat="1" ht="15.75" thickBot="1" x14ac:dyDescent="0.3">
      <c r="A34" s="44" t="s">
        <v>92</v>
      </c>
      <c r="B34" s="45">
        <v>1901.02</v>
      </c>
      <c r="C34" s="44" t="s">
        <v>46</v>
      </c>
      <c r="D34" s="45">
        <v>1</v>
      </c>
    </row>
    <row r="35" spans="1:5" s="31" customFormat="1" ht="15.75" thickBot="1" x14ac:dyDescent="0.3">
      <c r="A35" s="44" t="s">
        <v>47</v>
      </c>
      <c r="B35" s="45">
        <v>464.72</v>
      </c>
      <c r="C35" s="44" t="s">
        <v>43</v>
      </c>
      <c r="D35" s="45">
        <v>2</v>
      </c>
    </row>
    <row r="36" spans="1:5" ht="43.5" thickBot="1" x14ac:dyDescent="0.3">
      <c r="A36" s="20" t="s">
        <v>17</v>
      </c>
      <c r="B36" s="27">
        <f>SUM(B37:B47)</f>
        <v>53670.25</v>
      </c>
      <c r="C36" s="42" t="s">
        <v>75</v>
      </c>
      <c r="D36" s="19"/>
      <c r="E36" s="4" t="s">
        <v>3</v>
      </c>
    </row>
    <row r="37" spans="1:5" s="31" customFormat="1" ht="15.75" thickBot="1" x14ac:dyDescent="0.3">
      <c r="A37" s="44" t="s">
        <v>101</v>
      </c>
      <c r="B37" s="45">
        <v>435.01</v>
      </c>
      <c r="C37" s="44" t="s">
        <v>43</v>
      </c>
      <c r="D37" s="45">
        <v>1</v>
      </c>
    </row>
    <row r="38" spans="1:5" s="31" customFormat="1" ht="15.75" thickBot="1" x14ac:dyDescent="0.3">
      <c r="A38" s="44" t="s">
        <v>102</v>
      </c>
      <c r="B38" s="45">
        <v>29140.799999999999</v>
      </c>
      <c r="C38" s="44" t="s">
        <v>103</v>
      </c>
      <c r="D38" s="45">
        <v>4.8</v>
      </c>
    </row>
    <row r="39" spans="1:5" s="31" customFormat="1" ht="15.75" thickBot="1" x14ac:dyDescent="0.3">
      <c r="A39" s="44" t="s">
        <v>104</v>
      </c>
      <c r="B39" s="45">
        <v>694.5</v>
      </c>
      <c r="C39" s="44" t="s">
        <v>85</v>
      </c>
      <c r="D39" s="45">
        <v>1</v>
      </c>
    </row>
    <row r="40" spans="1:5" s="31" customFormat="1" ht="15.75" thickBot="1" x14ac:dyDescent="0.3">
      <c r="A40" s="44" t="s">
        <v>105</v>
      </c>
      <c r="B40" s="45">
        <v>4384</v>
      </c>
      <c r="C40" s="44" t="s">
        <v>5</v>
      </c>
      <c r="D40" s="45">
        <v>4</v>
      </c>
    </row>
    <row r="41" spans="1:5" s="31" customFormat="1" ht="15.75" thickBot="1" x14ac:dyDescent="0.3">
      <c r="A41" s="44" t="s">
        <v>31</v>
      </c>
      <c r="B41" s="45">
        <v>171.34</v>
      </c>
      <c r="C41" s="44" t="s">
        <v>43</v>
      </c>
      <c r="D41" s="45">
        <v>1</v>
      </c>
    </row>
    <row r="42" spans="1:5" s="31" customFormat="1" ht="15.75" thickBot="1" x14ac:dyDescent="0.3">
      <c r="A42" s="44" t="s">
        <v>120</v>
      </c>
      <c r="B42" s="45">
        <v>1650</v>
      </c>
      <c r="C42" s="44" t="s">
        <v>5</v>
      </c>
      <c r="D42" s="45">
        <v>1</v>
      </c>
    </row>
    <row r="43" spans="1:5" s="31" customFormat="1" ht="15.75" thickBot="1" x14ac:dyDescent="0.3">
      <c r="A43" s="44" t="s">
        <v>28</v>
      </c>
      <c r="B43" s="45">
        <v>9074.4</v>
      </c>
      <c r="C43" s="44" t="s">
        <v>29</v>
      </c>
      <c r="D43" s="45">
        <v>16</v>
      </c>
    </row>
    <row r="44" spans="1:5" s="31" customFormat="1" ht="15.75" thickBot="1" x14ac:dyDescent="0.3">
      <c r="A44" s="44" t="s">
        <v>84</v>
      </c>
      <c r="B44" s="45">
        <v>4046.8</v>
      </c>
      <c r="C44" s="44" t="s">
        <v>85</v>
      </c>
      <c r="D44" s="45">
        <v>5</v>
      </c>
    </row>
    <row r="45" spans="1:5" s="31" customFormat="1" ht="15.75" thickBot="1" x14ac:dyDescent="0.3">
      <c r="A45" s="44" t="s">
        <v>93</v>
      </c>
      <c r="B45" s="45">
        <v>1144.29</v>
      </c>
      <c r="C45" s="44" t="s">
        <v>94</v>
      </c>
      <c r="D45" s="45">
        <v>3</v>
      </c>
    </row>
    <row r="46" spans="1:5" s="31" customFormat="1" ht="15.75" thickBot="1" x14ac:dyDescent="0.3">
      <c r="A46" s="44" t="s">
        <v>95</v>
      </c>
      <c r="B46" s="45">
        <v>1117.43</v>
      </c>
      <c r="C46" s="44" t="s">
        <v>43</v>
      </c>
      <c r="D46" s="45">
        <v>1</v>
      </c>
    </row>
    <row r="47" spans="1:5" s="31" customFormat="1" ht="15.75" thickBot="1" x14ac:dyDescent="0.3">
      <c r="A47" s="44" t="s">
        <v>35</v>
      </c>
      <c r="B47" s="45">
        <v>1811.68</v>
      </c>
      <c r="C47" s="44" t="s">
        <v>5</v>
      </c>
      <c r="D47" s="45">
        <v>13</v>
      </c>
    </row>
    <row r="48" spans="1:5" ht="28.5" x14ac:dyDescent="0.25">
      <c r="A48" s="20" t="s">
        <v>18</v>
      </c>
      <c r="B48" s="27">
        <v>0</v>
      </c>
      <c r="C48" s="42" t="s">
        <v>75</v>
      </c>
      <c r="D48" s="19"/>
    </row>
    <row r="49" spans="1:4" ht="28.5" x14ac:dyDescent="0.25">
      <c r="A49" s="20" t="s">
        <v>19</v>
      </c>
      <c r="B49" s="27">
        <v>0</v>
      </c>
      <c r="C49" s="42" t="s">
        <v>75</v>
      </c>
      <c r="D49" s="19"/>
    </row>
    <row r="50" spans="1:4" x14ac:dyDescent="0.25">
      <c r="A50" s="20" t="s">
        <v>20</v>
      </c>
      <c r="B50" s="27">
        <v>0</v>
      </c>
      <c r="C50" s="42" t="s">
        <v>75</v>
      </c>
      <c r="D50" s="19"/>
    </row>
    <row r="51" spans="1:4" ht="29.25" thickBot="1" x14ac:dyDescent="0.3">
      <c r="A51" s="20" t="s">
        <v>21</v>
      </c>
      <c r="B51" s="27">
        <f>SUM(B52:B54)</f>
        <v>9420.51</v>
      </c>
      <c r="C51" s="42" t="s">
        <v>75</v>
      </c>
      <c r="D51" s="19"/>
    </row>
    <row r="52" spans="1:4" s="31" customFormat="1" ht="15.75" thickBot="1" x14ac:dyDescent="0.3">
      <c r="A52" s="44" t="s">
        <v>100</v>
      </c>
      <c r="B52" s="45">
        <v>1102.08</v>
      </c>
      <c r="C52" s="44" t="s">
        <v>5</v>
      </c>
      <c r="D52" s="45">
        <v>4</v>
      </c>
    </row>
    <row r="53" spans="1:4" s="31" customFormat="1" ht="15.75" thickBot="1" x14ac:dyDescent="0.3">
      <c r="A53" s="44" t="s">
        <v>30</v>
      </c>
      <c r="B53" s="45">
        <v>2599.2800000000002</v>
      </c>
      <c r="C53" s="44" t="s">
        <v>43</v>
      </c>
      <c r="D53" s="45">
        <v>8</v>
      </c>
    </row>
    <row r="54" spans="1:4" s="31" customFormat="1" ht="15.75" thickBot="1" x14ac:dyDescent="0.3">
      <c r="A54" s="44" t="s">
        <v>98</v>
      </c>
      <c r="B54" s="45">
        <v>5719.15</v>
      </c>
      <c r="C54" s="44" t="s">
        <v>99</v>
      </c>
      <c r="D54" s="45">
        <v>1</v>
      </c>
    </row>
    <row r="55" spans="1:4" ht="29.25" thickBot="1" x14ac:dyDescent="0.3">
      <c r="A55" s="20" t="s">
        <v>22</v>
      </c>
      <c r="B55" s="27">
        <f>B57+B56</f>
        <v>16476.48</v>
      </c>
      <c r="C55" s="42" t="s">
        <v>75</v>
      </c>
      <c r="D55" s="19"/>
    </row>
    <row r="56" spans="1:4" s="31" customFormat="1" ht="15.75" thickBot="1" x14ac:dyDescent="0.3">
      <c r="A56" s="44" t="s">
        <v>108</v>
      </c>
      <c r="B56" s="45">
        <v>7894.98</v>
      </c>
      <c r="C56" s="44" t="s">
        <v>4</v>
      </c>
      <c r="D56" s="45">
        <v>34326</v>
      </c>
    </row>
    <row r="57" spans="1:4" s="31" customFormat="1" ht="15.75" thickBot="1" x14ac:dyDescent="0.3">
      <c r="A57" s="44" t="s">
        <v>109</v>
      </c>
      <c r="B57" s="45">
        <v>8581.5</v>
      </c>
      <c r="C57" s="44" t="s">
        <v>4</v>
      </c>
      <c r="D57" s="45">
        <v>34326</v>
      </c>
    </row>
    <row r="58" spans="1:4" ht="29.25" thickBot="1" x14ac:dyDescent="0.3">
      <c r="A58" s="20" t="s">
        <v>23</v>
      </c>
      <c r="B58" s="27">
        <f>B59+B60</f>
        <v>63846.36</v>
      </c>
      <c r="C58" s="42" t="s">
        <v>75</v>
      </c>
      <c r="D58" s="19"/>
    </row>
    <row r="59" spans="1:4" s="31" customFormat="1" ht="15.75" thickBot="1" x14ac:dyDescent="0.3">
      <c r="A59" s="44" t="s">
        <v>106</v>
      </c>
      <c r="B59" s="45">
        <v>30893.4</v>
      </c>
      <c r="C59" s="44" t="s">
        <v>5</v>
      </c>
      <c r="D59" s="45">
        <v>34326</v>
      </c>
    </row>
    <row r="60" spans="1:4" s="31" customFormat="1" ht="15.75" thickBot="1" x14ac:dyDescent="0.3">
      <c r="A60" s="44" t="s">
        <v>107</v>
      </c>
      <c r="B60" s="45">
        <v>32952.959999999999</v>
      </c>
      <c r="C60" s="44" t="s">
        <v>4</v>
      </c>
      <c r="D60" s="45">
        <v>34326</v>
      </c>
    </row>
    <row r="61" spans="1:4" ht="29.25" thickBot="1" x14ac:dyDescent="0.3">
      <c r="A61" s="20" t="s">
        <v>24</v>
      </c>
      <c r="B61" s="27">
        <f>B62</f>
        <v>4191.8599999999997</v>
      </c>
      <c r="C61" s="42" t="s">
        <v>75</v>
      </c>
      <c r="D61" s="19"/>
    </row>
    <row r="62" spans="1:4" s="31" customFormat="1" ht="15.75" thickBot="1" x14ac:dyDescent="0.3">
      <c r="A62" s="44" t="s">
        <v>80</v>
      </c>
      <c r="B62" s="45">
        <v>4191.8599999999997</v>
      </c>
      <c r="C62" s="44" t="s">
        <v>4</v>
      </c>
      <c r="D62" s="45">
        <v>1440.5</v>
      </c>
    </row>
    <row r="63" spans="1:4" ht="43.5" thickBot="1" x14ac:dyDescent="0.3">
      <c r="A63" s="20" t="s">
        <v>25</v>
      </c>
      <c r="B63" s="27">
        <f>SUM(B64:B70)</f>
        <v>184159.34000000003</v>
      </c>
      <c r="C63" s="42" t="s">
        <v>75</v>
      </c>
      <c r="D63" s="19"/>
    </row>
    <row r="64" spans="1:4" s="31" customFormat="1" ht="15.75" thickBot="1" x14ac:dyDescent="0.3">
      <c r="A64" s="44" t="s">
        <v>112</v>
      </c>
      <c r="B64" s="45">
        <v>84099.19</v>
      </c>
      <c r="C64" s="44" t="s">
        <v>4</v>
      </c>
      <c r="D64" s="45">
        <v>34326.199999999997</v>
      </c>
    </row>
    <row r="65" spans="1:8" s="31" customFormat="1" ht="15.75" thickBot="1" x14ac:dyDescent="0.3">
      <c r="A65" s="44" t="s">
        <v>113</v>
      </c>
      <c r="B65" s="45">
        <v>80951.740000000005</v>
      </c>
      <c r="C65" s="44" t="s">
        <v>4</v>
      </c>
      <c r="D65" s="45">
        <v>29437</v>
      </c>
    </row>
    <row r="66" spans="1:8" s="31" customFormat="1" ht="15.75" thickBot="1" x14ac:dyDescent="0.3">
      <c r="A66" s="44" t="s">
        <v>90</v>
      </c>
      <c r="B66" s="45">
        <v>583.54</v>
      </c>
      <c r="C66" s="44" t="s">
        <v>4</v>
      </c>
      <c r="D66" s="45">
        <v>34326</v>
      </c>
    </row>
    <row r="67" spans="1:8" s="31" customFormat="1" ht="15.75" thickBot="1" x14ac:dyDescent="0.3">
      <c r="A67" s="44" t="s">
        <v>91</v>
      </c>
      <c r="B67" s="45">
        <v>583.54</v>
      </c>
      <c r="C67" s="44" t="s">
        <v>4</v>
      </c>
      <c r="D67" s="45">
        <v>34326</v>
      </c>
    </row>
    <row r="68" spans="1:8" s="31" customFormat="1" ht="15.75" thickBot="1" x14ac:dyDescent="0.3">
      <c r="A68" s="44" t="s">
        <v>81</v>
      </c>
      <c r="B68" s="45">
        <v>684.01</v>
      </c>
      <c r="C68" s="44" t="s">
        <v>82</v>
      </c>
      <c r="D68" s="45">
        <v>0.22</v>
      </c>
    </row>
    <row r="69" spans="1:8" s="31" customFormat="1" ht="15.75" thickBot="1" x14ac:dyDescent="0.3">
      <c r="A69" s="44" t="s">
        <v>83</v>
      </c>
      <c r="B69" s="45">
        <v>7770</v>
      </c>
      <c r="C69" s="44" t="s">
        <v>45</v>
      </c>
      <c r="D69" s="45">
        <v>1000</v>
      </c>
    </row>
    <row r="70" spans="1:8" s="31" customFormat="1" ht="15.75" thickBot="1" x14ac:dyDescent="0.3">
      <c r="A70" s="44" t="s">
        <v>96</v>
      </c>
      <c r="B70" s="45">
        <v>9487.32</v>
      </c>
      <c r="C70" s="44" t="s">
        <v>97</v>
      </c>
      <c r="D70" s="45">
        <v>2</v>
      </c>
    </row>
    <row r="71" spans="1:8" x14ac:dyDescent="0.25">
      <c r="A71" s="20" t="s">
        <v>26</v>
      </c>
      <c r="B71" s="27">
        <f>B72+B73</f>
        <v>42132</v>
      </c>
      <c r="C71" s="42" t="s">
        <v>75</v>
      </c>
      <c r="D71" s="19"/>
    </row>
    <row r="72" spans="1:8" ht="30" x14ac:dyDescent="0.25">
      <c r="A72" s="25" t="s">
        <v>41</v>
      </c>
      <c r="B72" s="28">
        <f>D72*5*12</f>
        <v>7140</v>
      </c>
      <c r="C72" s="26" t="s">
        <v>6</v>
      </c>
      <c r="D72" s="22">
        <v>119</v>
      </c>
    </row>
    <row r="73" spans="1:8" x14ac:dyDescent="0.25">
      <c r="A73" s="21" t="s">
        <v>34</v>
      </c>
      <c r="B73" s="28">
        <v>34992</v>
      </c>
      <c r="C73" s="18" t="s">
        <v>75</v>
      </c>
      <c r="D73" s="22"/>
    </row>
    <row r="74" spans="1:8" x14ac:dyDescent="0.25">
      <c r="A74" s="17" t="s">
        <v>127</v>
      </c>
      <c r="B74" s="27">
        <f>B13+B16+B19+B21+B28+B36+B48+B49+B50+B51+B55+B58+B61+B63</f>
        <v>782992.07000000007</v>
      </c>
      <c r="C74" s="42" t="s">
        <v>75</v>
      </c>
      <c r="D74" s="19"/>
      <c r="H74" s="1" t="e">
        <f>B74='[1]Работы 2020'!C59</f>
        <v>#REF!</v>
      </c>
    </row>
    <row r="75" spans="1:8" x14ac:dyDescent="0.25">
      <c r="A75" s="17" t="s">
        <v>128</v>
      </c>
      <c r="B75" s="27">
        <f>B74*1.2+B71</f>
        <v>981722.48400000005</v>
      </c>
      <c r="C75" s="42" t="s">
        <v>75</v>
      </c>
      <c r="D75" s="19"/>
    </row>
    <row r="76" spans="1:8" x14ac:dyDescent="0.25">
      <c r="A76" s="17" t="s">
        <v>129</v>
      </c>
      <c r="B76" s="27">
        <f>B5+B8-B75</f>
        <v>635811.54599999997</v>
      </c>
      <c r="C76" s="42" t="s">
        <v>75</v>
      </c>
      <c r="D76" s="19"/>
    </row>
    <row r="77" spans="1:8" ht="28.5" x14ac:dyDescent="0.25">
      <c r="A77" s="20" t="s">
        <v>130</v>
      </c>
      <c r="B77" s="27">
        <f>B76+B7</f>
        <v>599095.54599999997</v>
      </c>
      <c r="C77" s="42" t="s">
        <v>75</v>
      </c>
      <c r="D77" s="19"/>
    </row>
  </sheetData>
  <sheetProtection formatCells="0" formatColumns="0" formatRows="0" sort="0" autoFilter="0" pivotTables="0"/>
  <mergeCells count="4">
    <mergeCell ref="A1:D1"/>
    <mergeCell ref="A12:D12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52"/>
  <sheetViews>
    <sheetView workbookViewId="0">
      <pane ySplit="3" topLeftCell="A22" activePane="bottomLeft" state="frozen"/>
      <selection pane="bottomLeft" activeCell="B52" sqref="B52"/>
    </sheetView>
  </sheetViews>
  <sheetFormatPr defaultRowHeight="15" x14ac:dyDescent="0.25"/>
  <cols>
    <col min="1" max="1" width="70.5703125" style="31" customWidth="1"/>
    <col min="2" max="2" width="12.5703125" style="31" customWidth="1"/>
    <col min="3" max="3" width="20.5703125" style="31" customWidth="1"/>
    <col min="4" max="4" width="12.5703125" style="31" customWidth="1"/>
    <col min="5" max="16384" width="9.140625" style="31"/>
  </cols>
  <sheetData>
    <row r="2" spans="1:4" x14ac:dyDescent="0.25">
      <c r="A2" s="31" t="s">
        <v>76</v>
      </c>
    </row>
    <row r="3" spans="1:4" x14ac:dyDescent="0.25">
      <c r="A3" s="31" t="s">
        <v>39</v>
      </c>
    </row>
    <row r="4" spans="1:4" ht="15.75" thickBot="1" x14ac:dyDescent="0.3"/>
    <row r="5" spans="1:4" ht="15.75" thickBot="1" x14ac:dyDescent="0.3">
      <c r="A5" s="43" t="s">
        <v>38</v>
      </c>
      <c r="B5" s="43" t="s">
        <v>42</v>
      </c>
      <c r="C5" s="43" t="s">
        <v>37</v>
      </c>
      <c r="D5" s="43" t="s">
        <v>36</v>
      </c>
    </row>
    <row r="6" spans="1:4" s="49" customFormat="1" ht="15.75" thickBot="1" x14ac:dyDescent="0.3">
      <c r="A6" s="47" t="s">
        <v>77</v>
      </c>
      <c r="B6" s="48">
        <v>17719.580000000002</v>
      </c>
      <c r="C6" s="47" t="s">
        <v>14</v>
      </c>
      <c r="D6" s="48">
        <v>274</v>
      </c>
    </row>
    <row r="7" spans="1:4" s="49" customFormat="1" ht="15.75" thickBot="1" x14ac:dyDescent="0.3">
      <c r="A7" s="47" t="s">
        <v>28</v>
      </c>
      <c r="B7" s="48">
        <v>9074.4</v>
      </c>
      <c r="C7" s="47" t="s">
        <v>29</v>
      </c>
      <c r="D7" s="48">
        <v>16</v>
      </c>
    </row>
    <row r="8" spans="1:4" s="49" customFormat="1" ht="15.75" thickBot="1" x14ac:dyDescent="0.3">
      <c r="A8" s="47" t="s">
        <v>78</v>
      </c>
      <c r="B8" s="48">
        <v>3432.6</v>
      </c>
      <c r="C8" s="47" t="s">
        <v>4</v>
      </c>
      <c r="D8" s="48">
        <v>34326</v>
      </c>
    </row>
    <row r="9" spans="1:4" s="49" customFormat="1" ht="15.75" thickBot="1" x14ac:dyDescent="0.3">
      <c r="A9" s="47" t="s">
        <v>79</v>
      </c>
      <c r="B9" s="48">
        <v>3089.34</v>
      </c>
      <c r="C9" s="47" t="s">
        <v>4</v>
      </c>
      <c r="D9" s="48">
        <v>34326</v>
      </c>
    </row>
    <row r="10" spans="1:4" s="49" customFormat="1" ht="15.75" thickBot="1" x14ac:dyDescent="0.3">
      <c r="A10" s="47" t="s">
        <v>80</v>
      </c>
      <c r="B10" s="48">
        <v>4191.8599999999997</v>
      </c>
      <c r="C10" s="47" t="s">
        <v>4</v>
      </c>
      <c r="D10" s="48">
        <v>1440.5</v>
      </c>
    </row>
    <row r="11" spans="1:4" s="49" customFormat="1" ht="15.75" thickBot="1" x14ac:dyDescent="0.3">
      <c r="A11" s="47" t="s">
        <v>81</v>
      </c>
      <c r="B11" s="48">
        <v>684.01</v>
      </c>
      <c r="C11" s="47" t="s">
        <v>82</v>
      </c>
      <c r="D11" s="48">
        <v>0.22</v>
      </c>
    </row>
    <row r="12" spans="1:4" s="49" customFormat="1" ht="15.75" thickBot="1" x14ac:dyDescent="0.3">
      <c r="A12" s="47" t="s">
        <v>83</v>
      </c>
      <c r="B12" s="48">
        <v>7770</v>
      </c>
      <c r="C12" s="47" t="s">
        <v>45</v>
      </c>
      <c r="D12" s="48">
        <v>1000</v>
      </c>
    </row>
    <row r="13" spans="1:4" s="49" customFormat="1" ht="15.75" thickBot="1" x14ac:dyDescent="0.3">
      <c r="A13" s="47" t="s">
        <v>84</v>
      </c>
      <c r="B13" s="48">
        <v>4046.8</v>
      </c>
      <c r="C13" s="47" t="s">
        <v>85</v>
      </c>
      <c r="D13" s="48">
        <v>5</v>
      </c>
    </row>
    <row r="14" spans="1:4" s="49" customFormat="1" ht="15.75" thickBot="1" x14ac:dyDescent="0.3">
      <c r="A14" s="47" t="s">
        <v>86</v>
      </c>
      <c r="B14" s="48">
        <v>158.80000000000001</v>
      </c>
      <c r="C14" s="47" t="s">
        <v>43</v>
      </c>
      <c r="D14" s="48">
        <v>2</v>
      </c>
    </row>
    <row r="15" spans="1:4" s="49" customFormat="1" ht="15.75" thickBot="1" x14ac:dyDescent="0.3">
      <c r="A15" s="47" t="s">
        <v>87</v>
      </c>
      <c r="B15" s="48">
        <v>230.61</v>
      </c>
      <c r="C15" s="47" t="s">
        <v>43</v>
      </c>
      <c r="D15" s="48">
        <v>1</v>
      </c>
    </row>
    <row r="16" spans="1:4" s="49" customFormat="1" ht="15.75" thickBot="1" x14ac:dyDescent="0.3">
      <c r="A16" s="47" t="s">
        <v>44</v>
      </c>
      <c r="B16" s="48">
        <v>464.72</v>
      </c>
      <c r="C16" s="47" t="s">
        <v>43</v>
      </c>
      <c r="D16" s="48">
        <v>2</v>
      </c>
    </row>
    <row r="17" spans="1:4" s="49" customFormat="1" ht="15.75" thickBot="1" x14ac:dyDescent="0.3">
      <c r="A17" s="47" t="s">
        <v>88</v>
      </c>
      <c r="B17" s="48">
        <v>1784.26</v>
      </c>
      <c r="C17" s="47" t="s">
        <v>89</v>
      </c>
      <c r="D17" s="48">
        <v>1</v>
      </c>
    </row>
    <row r="18" spans="1:4" s="49" customFormat="1" ht="15.75" thickBot="1" x14ac:dyDescent="0.3">
      <c r="A18" s="47" t="s">
        <v>90</v>
      </c>
      <c r="B18" s="48">
        <v>583.54</v>
      </c>
      <c r="C18" s="47" t="s">
        <v>4</v>
      </c>
      <c r="D18" s="48">
        <v>34326</v>
      </c>
    </row>
    <row r="19" spans="1:4" s="49" customFormat="1" ht="15.75" thickBot="1" x14ac:dyDescent="0.3">
      <c r="A19" s="47" t="s">
        <v>91</v>
      </c>
      <c r="B19" s="48">
        <v>583.54</v>
      </c>
      <c r="C19" s="47" t="s">
        <v>4</v>
      </c>
      <c r="D19" s="48">
        <v>34326</v>
      </c>
    </row>
    <row r="20" spans="1:4" s="49" customFormat="1" ht="15.75" thickBot="1" x14ac:dyDescent="0.3">
      <c r="A20" s="47" t="s">
        <v>92</v>
      </c>
      <c r="B20" s="48">
        <v>1901.02</v>
      </c>
      <c r="C20" s="47" t="s">
        <v>46</v>
      </c>
      <c r="D20" s="48">
        <v>1</v>
      </c>
    </row>
    <row r="21" spans="1:4" s="49" customFormat="1" ht="15.75" thickBot="1" x14ac:dyDescent="0.3">
      <c r="A21" s="47" t="s">
        <v>93</v>
      </c>
      <c r="B21" s="48">
        <v>1144.29</v>
      </c>
      <c r="C21" s="47" t="s">
        <v>94</v>
      </c>
      <c r="D21" s="48">
        <v>3</v>
      </c>
    </row>
    <row r="22" spans="1:4" s="49" customFormat="1" ht="15.75" thickBot="1" x14ac:dyDescent="0.3">
      <c r="A22" s="47" t="s">
        <v>95</v>
      </c>
      <c r="B22" s="48">
        <v>1117.43</v>
      </c>
      <c r="C22" s="47" t="s">
        <v>43</v>
      </c>
      <c r="D22" s="48">
        <v>1</v>
      </c>
    </row>
    <row r="23" spans="1:4" s="49" customFormat="1" ht="15.75" thickBot="1" x14ac:dyDescent="0.3">
      <c r="A23" s="47" t="s">
        <v>35</v>
      </c>
      <c r="B23" s="48">
        <v>1811.68</v>
      </c>
      <c r="C23" s="47" t="s">
        <v>5</v>
      </c>
      <c r="D23" s="48">
        <v>13</v>
      </c>
    </row>
    <row r="24" spans="1:4" s="49" customFormat="1" ht="15.75" thickBot="1" x14ac:dyDescent="0.3">
      <c r="A24" s="47" t="s">
        <v>96</v>
      </c>
      <c r="B24" s="48">
        <v>9487.32</v>
      </c>
      <c r="C24" s="47" t="s">
        <v>97</v>
      </c>
      <c r="D24" s="48">
        <v>2</v>
      </c>
    </row>
    <row r="25" spans="1:4" s="49" customFormat="1" ht="15.75" thickBot="1" x14ac:dyDescent="0.3">
      <c r="A25" s="47" t="s">
        <v>47</v>
      </c>
      <c r="B25" s="48">
        <v>464.72</v>
      </c>
      <c r="C25" s="47" t="s">
        <v>43</v>
      </c>
      <c r="D25" s="48">
        <v>2</v>
      </c>
    </row>
    <row r="26" spans="1:4" s="49" customFormat="1" ht="15.75" thickBot="1" x14ac:dyDescent="0.3">
      <c r="A26" s="47" t="s">
        <v>98</v>
      </c>
      <c r="B26" s="48">
        <v>5719.15</v>
      </c>
      <c r="C26" s="47" t="s">
        <v>99</v>
      </c>
      <c r="D26" s="48">
        <v>1</v>
      </c>
    </row>
    <row r="27" spans="1:4" s="49" customFormat="1" ht="15.75" thickBot="1" x14ac:dyDescent="0.3">
      <c r="A27" s="47" t="s">
        <v>100</v>
      </c>
      <c r="B27" s="48">
        <v>1102.08</v>
      </c>
      <c r="C27" s="47" t="s">
        <v>5</v>
      </c>
      <c r="D27" s="48">
        <v>4</v>
      </c>
    </row>
    <row r="28" spans="1:4" s="49" customFormat="1" ht="15.75" thickBot="1" x14ac:dyDescent="0.3">
      <c r="A28" s="47" t="s">
        <v>101</v>
      </c>
      <c r="B28" s="48">
        <v>435.01</v>
      </c>
      <c r="C28" s="47" t="s">
        <v>43</v>
      </c>
      <c r="D28" s="48">
        <v>1</v>
      </c>
    </row>
    <row r="29" spans="1:4" s="49" customFormat="1" ht="15.75" thickBot="1" x14ac:dyDescent="0.3">
      <c r="A29" s="47" t="s">
        <v>102</v>
      </c>
      <c r="B29" s="48">
        <v>29140.799999999999</v>
      </c>
      <c r="C29" s="47" t="s">
        <v>103</v>
      </c>
      <c r="D29" s="48">
        <v>4.8</v>
      </c>
    </row>
    <row r="30" spans="1:4" s="49" customFormat="1" ht="15.75" thickBot="1" x14ac:dyDescent="0.3">
      <c r="A30" s="47" t="s">
        <v>104</v>
      </c>
      <c r="B30" s="48">
        <v>694.5</v>
      </c>
      <c r="C30" s="47" t="s">
        <v>85</v>
      </c>
      <c r="D30" s="48">
        <v>1</v>
      </c>
    </row>
    <row r="31" spans="1:4" s="49" customFormat="1" ht="15.75" thickBot="1" x14ac:dyDescent="0.3">
      <c r="A31" s="47" t="s">
        <v>105</v>
      </c>
      <c r="B31" s="48">
        <v>4384</v>
      </c>
      <c r="C31" s="47" t="s">
        <v>5</v>
      </c>
      <c r="D31" s="48">
        <v>4</v>
      </c>
    </row>
    <row r="32" spans="1:4" s="49" customFormat="1" ht="15.75" thickBot="1" x14ac:dyDescent="0.3">
      <c r="A32" s="47" t="s">
        <v>106</v>
      </c>
      <c r="B32" s="48">
        <v>30893.4</v>
      </c>
      <c r="C32" s="47" t="s">
        <v>5</v>
      </c>
      <c r="D32" s="48">
        <v>34326</v>
      </c>
    </row>
    <row r="33" spans="1:4" s="49" customFormat="1" ht="15.75" thickBot="1" x14ac:dyDescent="0.3">
      <c r="A33" s="47" t="s">
        <v>107</v>
      </c>
      <c r="B33" s="48">
        <v>32952.959999999999</v>
      </c>
      <c r="C33" s="47" t="s">
        <v>4</v>
      </c>
      <c r="D33" s="48">
        <v>34326</v>
      </c>
    </row>
    <row r="34" spans="1:4" s="49" customFormat="1" ht="15.75" thickBot="1" x14ac:dyDescent="0.3">
      <c r="A34" s="47" t="s">
        <v>108</v>
      </c>
      <c r="B34" s="48">
        <v>7894.98</v>
      </c>
      <c r="C34" s="47" t="s">
        <v>4</v>
      </c>
      <c r="D34" s="48">
        <v>34326</v>
      </c>
    </row>
    <row r="35" spans="1:4" s="49" customFormat="1" ht="15.75" thickBot="1" x14ac:dyDescent="0.3">
      <c r="A35" s="47" t="s">
        <v>109</v>
      </c>
      <c r="B35" s="48">
        <v>8581.5</v>
      </c>
      <c r="C35" s="47" t="s">
        <v>4</v>
      </c>
      <c r="D35" s="48">
        <v>34326</v>
      </c>
    </row>
    <row r="36" spans="1:4" s="49" customFormat="1" ht="15.75" thickBot="1" x14ac:dyDescent="0.3">
      <c r="A36" s="47" t="s">
        <v>110</v>
      </c>
      <c r="B36" s="48">
        <v>56981.49</v>
      </c>
      <c r="C36" s="47" t="s">
        <v>4</v>
      </c>
      <c r="D36" s="48">
        <v>34326.199999999997</v>
      </c>
    </row>
    <row r="37" spans="1:4" s="49" customFormat="1" ht="15.75" thickBot="1" x14ac:dyDescent="0.3">
      <c r="A37" s="47" t="s">
        <v>111</v>
      </c>
      <c r="B37" s="48">
        <v>54894.720000000001</v>
      </c>
      <c r="C37" s="47" t="s">
        <v>4</v>
      </c>
      <c r="D37" s="48">
        <v>28891.96</v>
      </c>
    </row>
    <row r="38" spans="1:4" s="49" customFormat="1" ht="15.75" thickBot="1" x14ac:dyDescent="0.3">
      <c r="A38" s="47" t="s">
        <v>112</v>
      </c>
      <c r="B38" s="48">
        <v>84099.19</v>
      </c>
      <c r="C38" s="47" t="s">
        <v>4</v>
      </c>
      <c r="D38" s="48">
        <v>34326.199999999997</v>
      </c>
    </row>
    <row r="39" spans="1:4" s="49" customFormat="1" ht="15.75" thickBot="1" x14ac:dyDescent="0.3">
      <c r="A39" s="47" t="s">
        <v>113</v>
      </c>
      <c r="B39" s="48">
        <v>80951.740000000005</v>
      </c>
      <c r="C39" s="47" t="s">
        <v>4</v>
      </c>
      <c r="D39" s="48">
        <v>29437</v>
      </c>
    </row>
    <row r="40" spans="1:4" s="49" customFormat="1" ht="15.75" thickBot="1" x14ac:dyDescent="0.3">
      <c r="A40" s="47" t="s">
        <v>114</v>
      </c>
      <c r="B40" s="48">
        <v>135587.70000000001</v>
      </c>
      <c r="C40" s="47" t="s">
        <v>5</v>
      </c>
      <c r="D40" s="48">
        <v>34326</v>
      </c>
    </row>
    <row r="41" spans="1:4" s="49" customFormat="1" ht="15.75" thickBot="1" x14ac:dyDescent="0.3">
      <c r="A41" s="47" t="s">
        <v>115</v>
      </c>
      <c r="B41" s="48">
        <v>141423.12</v>
      </c>
      <c r="C41" s="47" t="s">
        <v>4</v>
      </c>
      <c r="D41" s="48">
        <v>34326</v>
      </c>
    </row>
    <row r="42" spans="1:4" s="49" customFormat="1" ht="15.75" thickBot="1" x14ac:dyDescent="0.3">
      <c r="A42" s="47" t="s">
        <v>31</v>
      </c>
      <c r="B42" s="48">
        <v>171.34</v>
      </c>
      <c r="C42" s="47" t="s">
        <v>43</v>
      </c>
      <c r="D42" s="48">
        <v>1</v>
      </c>
    </row>
    <row r="43" spans="1:4" s="49" customFormat="1" ht="15.75" thickBot="1" x14ac:dyDescent="0.3">
      <c r="A43" s="47" t="s">
        <v>30</v>
      </c>
      <c r="B43" s="48">
        <v>2599.2800000000002</v>
      </c>
      <c r="C43" s="47" t="s">
        <v>43</v>
      </c>
      <c r="D43" s="48">
        <v>8</v>
      </c>
    </row>
    <row r="44" spans="1:4" s="49" customFormat="1" ht="15.75" thickBot="1" x14ac:dyDescent="0.3">
      <c r="A44" s="47" t="s">
        <v>116</v>
      </c>
      <c r="B44" s="48">
        <v>3089.34</v>
      </c>
      <c r="C44" s="47" t="s">
        <v>4</v>
      </c>
      <c r="D44" s="48">
        <v>34326</v>
      </c>
    </row>
    <row r="45" spans="1:4" s="49" customFormat="1" ht="15.75" thickBot="1" x14ac:dyDescent="0.3">
      <c r="A45" s="47" t="s">
        <v>117</v>
      </c>
      <c r="B45" s="48">
        <v>3089.34</v>
      </c>
      <c r="C45" s="47" t="s">
        <v>4</v>
      </c>
      <c r="D45" s="48">
        <v>34326</v>
      </c>
    </row>
    <row r="46" spans="1:4" s="49" customFormat="1" ht="15.75" thickBot="1" x14ac:dyDescent="0.3">
      <c r="A46" s="47" t="s">
        <v>118</v>
      </c>
      <c r="B46" s="48">
        <v>13043.88</v>
      </c>
      <c r="C46" s="47" t="s">
        <v>4</v>
      </c>
      <c r="D46" s="48">
        <v>34326</v>
      </c>
    </row>
    <row r="47" spans="1:4" s="49" customFormat="1" ht="15.75" thickBot="1" x14ac:dyDescent="0.3">
      <c r="A47" s="47" t="s">
        <v>119</v>
      </c>
      <c r="B47" s="48">
        <v>13043.88</v>
      </c>
      <c r="C47" s="47" t="s">
        <v>4</v>
      </c>
      <c r="D47" s="48">
        <v>34326</v>
      </c>
    </row>
    <row r="48" spans="1:4" s="49" customFormat="1" ht="15.75" thickBot="1" x14ac:dyDescent="0.3">
      <c r="A48" s="47" t="s">
        <v>120</v>
      </c>
      <c r="B48" s="48">
        <v>1650</v>
      </c>
      <c r="C48" s="47" t="s">
        <v>5</v>
      </c>
      <c r="D48" s="48">
        <v>1</v>
      </c>
    </row>
    <row r="49" spans="1:4" s="49" customFormat="1" ht="15.75" thickBot="1" x14ac:dyDescent="0.3">
      <c r="A49" s="47" t="s">
        <v>121</v>
      </c>
      <c r="B49" s="48">
        <v>828.15</v>
      </c>
      <c r="C49" s="47" t="s">
        <v>5</v>
      </c>
      <c r="D49" s="48">
        <v>5</v>
      </c>
    </row>
    <row r="50" spans="1:4" ht="15.75" thickBot="1" x14ac:dyDescent="0.3">
      <c r="A50" s="44"/>
      <c r="B50" s="46">
        <f>SUM(B6:B49)</f>
        <v>782992.07</v>
      </c>
      <c r="C50" s="44"/>
      <c r="D50" s="45"/>
    </row>
    <row r="52" spans="1:4" x14ac:dyDescent="0.25">
      <c r="B52" s="31">
        <v>782992.07000000007</v>
      </c>
    </row>
  </sheetData>
  <autoFilter ref="A3:E5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30" sqref="G30"/>
    </sheetView>
  </sheetViews>
  <sheetFormatPr defaultRowHeight="15" x14ac:dyDescent="0.25"/>
  <cols>
    <col min="2" max="8" width="12.7109375" customWidth="1"/>
  </cols>
  <sheetData>
    <row r="1" spans="1:8" ht="16.5" x14ac:dyDescent="0.25">
      <c r="A1" s="56" t="s">
        <v>48</v>
      </c>
      <c r="B1" s="56"/>
      <c r="C1" s="56"/>
      <c r="D1" s="56"/>
      <c r="E1" s="56"/>
      <c r="F1" s="56"/>
      <c r="G1" s="56"/>
      <c r="H1" s="56"/>
    </row>
    <row r="2" spans="1:8" x14ac:dyDescent="0.25">
      <c r="A2" s="31"/>
      <c r="B2" s="31"/>
      <c r="C2" s="31"/>
      <c r="D2" s="31"/>
      <c r="E2" s="31"/>
      <c r="F2" s="31"/>
      <c r="G2" s="31"/>
      <c r="H2" s="31"/>
    </row>
    <row r="3" spans="1:8" ht="25.5" x14ac:dyDescent="0.25">
      <c r="A3" s="32" t="s">
        <v>49</v>
      </c>
      <c r="B3" s="54" t="s">
        <v>50</v>
      </c>
      <c r="C3" s="55"/>
      <c r="D3" s="32" t="s">
        <v>51</v>
      </c>
      <c r="E3" s="32" t="s">
        <v>52</v>
      </c>
      <c r="F3" s="32" t="s">
        <v>53</v>
      </c>
      <c r="G3" s="33" t="s">
        <v>54</v>
      </c>
      <c r="H3" s="33" t="s">
        <v>55</v>
      </c>
    </row>
    <row r="4" spans="1:8" x14ac:dyDescent="0.25">
      <c r="A4" s="34" t="s">
        <v>56</v>
      </c>
      <c r="B4" s="35" t="s">
        <v>57</v>
      </c>
      <c r="C4" s="57" t="s">
        <v>58</v>
      </c>
      <c r="D4" s="57"/>
      <c r="E4" s="57"/>
      <c r="F4" s="57"/>
      <c r="G4" s="57"/>
      <c r="H4" s="58"/>
    </row>
    <row r="5" spans="1:8" x14ac:dyDescent="0.25">
      <c r="A5" s="32" t="s">
        <v>59</v>
      </c>
      <c r="B5" s="54" t="s">
        <v>60</v>
      </c>
      <c r="C5" s="55"/>
      <c r="D5" s="36">
        <v>139862.9</v>
      </c>
      <c r="E5" s="36">
        <v>123520.35</v>
      </c>
      <c r="F5" s="37">
        <v>88.32</v>
      </c>
      <c r="G5" s="38" t="s">
        <v>61</v>
      </c>
      <c r="H5" s="38" t="s">
        <v>62</v>
      </c>
    </row>
    <row r="6" spans="1:8" x14ac:dyDescent="0.25">
      <c r="A6" s="32" t="s">
        <v>59</v>
      </c>
      <c r="B6" s="54" t="s">
        <v>60</v>
      </c>
      <c r="C6" s="55"/>
      <c r="D6" s="36">
        <v>139528.48000000001</v>
      </c>
      <c r="E6" s="36">
        <v>150659.76999999999</v>
      </c>
      <c r="F6" s="37">
        <v>107.98</v>
      </c>
      <c r="G6" s="38" t="s">
        <v>63</v>
      </c>
      <c r="H6" s="38" t="s">
        <v>62</v>
      </c>
    </row>
    <row r="7" spans="1:8" x14ac:dyDescent="0.25">
      <c r="A7" s="32" t="s">
        <v>59</v>
      </c>
      <c r="B7" s="54" t="s">
        <v>60</v>
      </c>
      <c r="C7" s="55"/>
      <c r="D7" s="36">
        <v>138528.41</v>
      </c>
      <c r="E7" s="36">
        <v>132090.26</v>
      </c>
      <c r="F7" s="37">
        <v>95.35</v>
      </c>
      <c r="G7" s="38" t="s">
        <v>64</v>
      </c>
      <c r="H7" s="38" t="s">
        <v>62</v>
      </c>
    </row>
    <row r="8" spans="1:8" x14ac:dyDescent="0.25">
      <c r="A8" s="32" t="s">
        <v>59</v>
      </c>
      <c r="B8" s="54" t="s">
        <v>60</v>
      </c>
      <c r="C8" s="55"/>
      <c r="D8" s="36">
        <v>139191.26</v>
      </c>
      <c r="E8" s="36">
        <v>134464.85</v>
      </c>
      <c r="F8" s="37">
        <v>96.6</v>
      </c>
      <c r="G8" s="38" t="s">
        <v>65</v>
      </c>
      <c r="H8" s="38" t="s">
        <v>62</v>
      </c>
    </row>
    <row r="9" spans="1:8" x14ac:dyDescent="0.25">
      <c r="A9" s="32" t="s">
        <v>59</v>
      </c>
      <c r="B9" s="54" t="s">
        <v>60</v>
      </c>
      <c r="C9" s="55"/>
      <c r="D9" s="36">
        <v>116535.66</v>
      </c>
      <c r="E9" s="36">
        <v>129515.79</v>
      </c>
      <c r="F9" s="37">
        <v>111.14</v>
      </c>
      <c r="G9" s="38" t="s">
        <v>66</v>
      </c>
      <c r="H9" s="38" t="s">
        <v>62</v>
      </c>
    </row>
    <row r="10" spans="1:8" x14ac:dyDescent="0.25">
      <c r="A10" s="32" t="s">
        <v>59</v>
      </c>
      <c r="B10" s="54" t="s">
        <v>60</v>
      </c>
      <c r="C10" s="55"/>
      <c r="D10" s="36">
        <v>139254.82999999999</v>
      </c>
      <c r="E10" s="36">
        <v>131668.98000000001</v>
      </c>
      <c r="F10" s="37">
        <v>94.55</v>
      </c>
      <c r="G10" s="38" t="s">
        <v>67</v>
      </c>
      <c r="H10" s="38" t="s">
        <v>62</v>
      </c>
    </row>
    <row r="11" spans="1:8" x14ac:dyDescent="0.25">
      <c r="A11" s="32" t="s">
        <v>59</v>
      </c>
      <c r="B11" s="54" t="s">
        <v>60</v>
      </c>
      <c r="C11" s="55"/>
      <c r="D11" s="36">
        <v>145350.79</v>
      </c>
      <c r="E11" s="36">
        <v>142891.29999999999</v>
      </c>
      <c r="F11" s="37">
        <v>98.31</v>
      </c>
      <c r="G11" s="38" t="s">
        <v>68</v>
      </c>
      <c r="H11" s="38" t="s">
        <v>62</v>
      </c>
    </row>
    <row r="12" spans="1:8" x14ac:dyDescent="0.25">
      <c r="A12" s="32" t="s">
        <v>59</v>
      </c>
      <c r="B12" s="54" t="s">
        <v>60</v>
      </c>
      <c r="C12" s="55"/>
      <c r="D12" s="36">
        <v>150928.74</v>
      </c>
      <c r="E12" s="36">
        <v>130259.83</v>
      </c>
      <c r="F12" s="37">
        <v>86.31</v>
      </c>
      <c r="G12" s="38" t="s">
        <v>69</v>
      </c>
      <c r="H12" s="38" t="s">
        <v>62</v>
      </c>
    </row>
    <row r="13" spans="1:8" x14ac:dyDescent="0.25">
      <c r="A13" s="32" t="s">
        <v>59</v>
      </c>
      <c r="B13" s="54" t="s">
        <v>60</v>
      </c>
      <c r="C13" s="55"/>
      <c r="D13" s="36">
        <v>145093.07</v>
      </c>
      <c r="E13" s="36">
        <v>146880.29</v>
      </c>
      <c r="F13" s="37">
        <v>101.23</v>
      </c>
      <c r="G13" s="38" t="s">
        <v>70</v>
      </c>
      <c r="H13" s="38" t="s">
        <v>62</v>
      </c>
    </row>
    <row r="14" spans="1:8" x14ac:dyDescent="0.25">
      <c r="A14" s="32" t="s">
        <v>59</v>
      </c>
      <c r="B14" s="54" t="s">
        <v>60</v>
      </c>
      <c r="C14" s="55"/>
      <c r="D14" s="36">
        <v>145223.98000000001</v>
      </c>
      <c r="E14" s="36">
        <v>175076.72</v>
      </c>
      <c r="F14" s="37">
        <v>120.56</v>
      </c>
      <c r="G14" s="38" t="s">
        <v>71</v>
      </c>
      <c r="H14" s="38" t="s">
        <v>62</v>
      </c>
    </row>
    <row r="15" spans="1:8" x14ac:dyDescent="0.25">
      <c r="A15" s="32" t="s">
        <v>59</v>
      </c>
      <c r="B15" s="54" t="s">
        <v>60</v>
      </c>
      <c r="C15" s="55"/>
      <c r="D15" s="36">
        <v>142538.32999999999</v>
      </c>
      <c r="E15" s="36">
        <v>182027.28</v>
      </c>
      <c r="F15" s="37">
        <v>127.7</v>
      </c>
      <c r="G15" s="38" t="s">
        <v>72</v>
      </c>
      <c r="H15" s="38" t="s">
        <v>62</v>
      </c>
    </row>
    <row r="16" spans="1:8" x14ac:dyDescent="0.25">
      <c r="A16" s="32" t="s">
        <v>59</v>
      </c>
      <c r="B16" s="54" t="s">
        <v>60</v>
      </c>
      <c r="C16" s="55"/>
      <c r="D16" s="36">
        <v>144661.35</v>
      </c>
      <c r="E16" s="36">
        <v>150998.25</v>
      </c>
      <c r="F16" s="37">
        <v>104.38</v>
      </c>
      <c r="G16" s="38" t="s">
        <v>73</v>
      </c>
      <c r="H16" s="38" t="s">
        <v>62</v>
      </c>
    </row>
    <row r="17" spans="1:8" x14ac:dyDescent="0.25">
      <c r="A17" s="59" t="s">
        <v>74</v>
      </c>
      <c r="B17" s="60"/>
      <c r="C17" s="61"/>
      <c r="D17" s="39">
        <v>1686697.8</v>
      </c>
      <c r="E17" s="39">
        <v>1730053.67</v>
      </c>
      <c r="F17" s="40">
        <v>102.57</v>
      </c>
      <c r="G17" s="38" t="s">
        <v>56</v>
      </c>
      <c r="H17" s="38" t="s">
        <v>56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13</vt:lpstr>
      <vt:lpstr>Работы 2019</vt:lpstr>
      <vt:lpstr>Справка</vt:lpstr>
      <vt:lpstr>'Гагарина, д. 13'!Область_печати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2020-05-28T00:53:49Z</cp:lastPrinted>
  <dcterms:created xsi:type="dcterms:W3CDTF">2016-03-18T02:51:51Z</dcterms:created>
  <dcterms:modified xsi:type="dcterms:W3CDTF">2021-03-09T07:42:53Z</dcterms:modified>
</cp:coreProperties>
</file>