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Кирова, д. 8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2019'!$A$3:$E$43</definedName>
    <definedName name="_xlnm.Print_Area" localSheetId="0">'Кирова, д. 8'!$A$1:$D$72</definedName>
  </definedNames>
  <calcPr calcId="144525"/>
</workbook>
</file>

<file path=xl/calcChain.xml><?xml version="1.0" encoding="utf-8"?>
<calcChain xmlns="http://schemas.openxmlformats.org/spreadsheetml/2006/main">
  <c r="B8" i="1" l="1"/>
  <c r="B70" i="1"/>
  <c r="B72" i="1" l="1"/>
  <c r="B71" i="1"/>
  <c r="H69" i="1"/>
  <c r="B58" i="1"/>
  <c r="B36" i="1"/>
  <c r="B29" i="1"/>
  <c r="B22" i="1"/>
  <c r="B19" i="1"/>
  <c r="B10" i="1"/>
  <c r="B9" i="1" l="1"/>
  <c r="B11" i="1" s="1"/>
  <c r="B54" i="1" l="1"/>
  <c r="B16" i="1"/>
  <c r="B13" i="1"/>
  <c r="B69" i="1" l="1"/>
  <c r="B67" i="1"/>
  <c r="B66" i="1" s="1"/>
</calcChain>
</file>

<file path=xl/sharedStrings.xml><?xml version="1.0" encoding="utf-8"?>
<sst xmlns="http://schemas.openxmlformats.org/spreadsheetml/2006/main" count="291" uniqueCount="120">
  <si>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</si>
  <si>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</si>
  <si>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</si>
  <si>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</si>
  <si>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</si>
  <si>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</si>
  <si>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</si>
  <si>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</si>
  <si>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</si>
  <si>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</si>
  <si>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</si>
  <si>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</si>
  <si>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</si>
  <si>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</si>
  <si>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</si>
  <si>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</si>
  <si>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</si>
  <si>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</si>
  <si>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</si>
  <si>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</si>
  <si>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</si>
  <si>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</si>
  <si>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</si>
  <si>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</si>
  <si>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</si>
  <si>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</si>
  <si>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</si>
  <si>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</si>
  <si>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</si>
  <si>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</si>
  <si>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Выезд а/машины по заявке</t>
  </si>
  <si>
    <t>выезд</t>
  </si>
  <si>
    <t>Адрес: ул. Кирова, д. 8</t>
  </si>
  <si>
    <t>Старшие по дому</t>
  </si>
  <si>
    <t>сброс воздуха со стояков отопления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</si>
  <si>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</si>
  <si>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</si>
  <si>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</si>
  <si>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</si>
  <si>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КИРОВА ул. д.8                                               </t>
  </si>
  <si>
    <t>Доходы по дому:</t>
  </si>
  <si>
    <t>Расходы по снятию показаний с ИПУ по электроэнергии</t>
  </si>
  <si>
    <t>Справка об уровне сбора платы за жилое помещение по состоянию на 11.03.2020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</si>
  <si>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</si>
  <si>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</si>
  <si>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</si>
  <si>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</si>
  <si>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</si>
  <si>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</si>
  <si>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</si>
  <si>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</si>
  <si>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</si>
  <si>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</si>
  <si>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</si>
  <si>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КИРОВА ул. д.8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</si>
  <si>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</si>
  <si>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</si>
  <si>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</si>
  <si>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</si>
  <si>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</si>
  <si>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</si>
  <si>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</si>
  <si>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</si>
  <si>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</si>
  <si>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</si>
  <si>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</si>
  <si>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</si>
  <si>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</si>
  <si>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</si>
  <si>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</si>
  <si>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</si>
  <si>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Вертикальная планировка при-й тер-ии вручную с засыпкой размывов,ям ПГ</t>
  </si>
  <si>
    <t>м3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</si>
  <si>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</si>
  <si>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</si>
  <si>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</si>
  <si>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</si>
  <si>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Заделка штроб кирпячом</t>
  </si>
  <si>
    <t>Замена электрической лампы накаливания</t>
  </si>
  <si>
    <t>шт.</t>
  </si>
  <si>
    <t>Замена электропатрона с материалами при открытой арматуре</t>
  </si>
  <si>
    <t>Засыпка ям, промоин в асфальтовом покрытии придомовых территорий отсев</t>
  </si>
  <si>
    <t>Исполнение заявок не связаных с ремонтом</t>
  </si>
  <si>
    <t>Масляная окраска с последующей теплоизоляцией (изосиб) теплового узла</t>
  </si>
  <si>
    <t>узел</t>
  </si>
  <si>
    <t>Навеска замка (крабовый)</t>
  </si>
  <si>
    <t>Организация мест накоп.ртуть сод-х ламп 3,4 кв. 2019г. К=0,6;0,8;0,85;</t>
  </si>
  <si>
    <t>Протяжка контактов на электроприборах</t>
  </si>
  <si>
    <t>Смена вентиля до 20 мм</t>
  </si>
  <si>
    <t>Смена резьб (для всех диаметров с применением электросварочных работ)</t>
  </si>
  <si>
    <t>Смена стекл</t>
  </si>
  <si>
    <t>Смена труб ГВС и ХВС д.32</t>
  </si>
  <si>
    <t>Смена труб ХВС и ГВС д.20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</si>
  <si>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</si>
  <si>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</si>
  <si>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</si>
  <si>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</si>
  <si>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</si>
  <si>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</si>
  <si>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</si>
  <si>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</si>
  <si>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скамеек в деревянном исполнении</t>
  </si>
  <si>
    <t>Установка урн у подъездов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</si>
  <si>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</si>
  <si>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</si>
  <si>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</si>
  <si>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</si>
  <si>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ремонт труб КНС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</si>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</sst>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165" fontId="0" fillId="0" borderId="2" xfId="0" applyNumberFormat="1" applyFill="1" applyBorder="1"/>
    <xf numFmtId="49" fontId="0" fillId="0" borderId="2" xfId="0" applyNumberFormat="1" applyFill="1" applyBorder="1"/>
    <xf numFmtId="0" fontId="0" fillId="0" borderId="0" xfId="0"/>
    <xf numFmtId="49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165" fontId="14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/>
    <xf numFmtId="0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left" vertical="center" wrapText="1"/>
    </xf>
    <xf numFmtId="4" fontId="30" fillId="34" borderId="11" xfId="0" applyNumberFormat="1" applyFont="1" applyFill="1" applyBorder="1" applyAlignment="1" applyProtection="1">
      <alignment horizontal="center" vertical="top" wrapText="1"/>
    </xf>
    <xf numFmtId="2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center" vertical="center" wrapText="1"/>
    </xf>
    <xf numFmtId="4" fontId="30" fillId="34" borderId="11" xfId="0" applyNumberFormat="1" applyFont="1" applyFill="1" applyBorder="1" applyAlignment="1" applyProtection="1">
      <alignment horizontal="center" vertical="center" wrapText="1"/>
    </xf>
    <xf numFmtId="2" fontId="30" fillId="34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2" xfId="1" applyFont="1" applyFill="1" applyBorder="1" applyAlignment="1">
      <alignment horizontal="left" vertical="center" wrapText="1"/>
    </xf>
    <xf numFmtId="4" fontId="12" fillId="0" borderId="2" xfId="3" applyNumberFormat="1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4" fontId="13" fillId="0" borderId="2" xfId="3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4" fontId="8" fillId="0" borderId="2" xfId="3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3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4" borderId="12" xfId="0" applyNumberFormat="1" applyFont="1" applyFill="1" applyBorder="1" applyAlignment="1" applyProtection="1">
      <alignment horizontal="center" vertical="top" wrapText="1"/>
    </xf>
    <xf numFmtId="0" fontId="30" fillId="34" borderId="13" xfId="0" applyNumberFormat="1" applyFont="1" applyFill="1" applyBorder="1" applyAlignment="1" applyProtection="1">
      <alignment horizontal="center" vertical="top" wrapText="1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2"/>
  <sheetViews>
    <sheetView tabSelected="1" workbookViewId="0">
      <pane ySplit="3" topLeftCell="A4" activePane="bottomLeft" state="frozen"/>
      <selection pane="bottomLeft" activeCell="C68" sqref="C68"/>
    </sheetView>
  </sheetViews>
  <sheetFormatPr defaultRowHeight="15" x14ac:dyDescent="0.25"/>
  <cols>
    <col min="1" max="1" width="72.5703125" style="50" customWidth="1"/>
    <col min="2" max="2" width="20.42578125" style="51" customWidth="1"/>
    <col min="3" max="3" width="12.140625" style="52" customWidth="1"/>
    <col min="4" max="4" width="16.85546875" style="53" customWidth="1"/>
    <col min="5" max="5" width="0" style="27" hidden="1" customWidth="1"/>
    <col min="6" max="7" width="9.140625" style="27"/>
    <col min="8" max="8" width="10" style="27" bestFit="1" customWidth="1"/>
    <col min="9" max="16384" width="9.140625" style="27"/>
  </cols>
  <sheetData>
    <row r="1" spans="1:4" s="20" customFormat="1" ht="37.5" customHeight="1" x14ac:dyDescent="0.25">
      <c r="A1" s="55" t="s">
        <v>7</v>
      </c>
      <c r="B1" s="55"/>
      <c r="C1" s="55"/>
      <c r="D1" s="55"/>
    </row>
    <row r="2" spans="1:4" s="22" customFormat="1" ht="15.75" x14ac:dyDescent="0.25">
      <c r="A2" s="21" t="s">
        <v>32</v>
      </c>
      <c r="B2" s="57" t="s">
        <v>109</v>
      </c>
      <c r="C2" s="57"/>
      <c r="D2" s="57"/>
    </row>
    <row r="3" spans="1:4" ht="57" x14ac:dyDescent="0.25">
      <c r="A3" s="23" t="s">
        <v>2</v>
      </c>
      <c r="B3" s="24" t="s">
        <v>27</v>
      </c>
      <c r="C3" s="25" t="s">
        <v>0</v>
      </c>
      <c r="D3" s="26" t="s">
        <v>1</v>
      </c>
    </row>
    <row r="4" spans="1:4" x14ac:dyDescent="0.25">
      <c r="A4" s="28" t="s">
        <v>110</v>
      </c>
      <c r="B4" s="29">
        <v>-653583.48300000001</v>
      </c>
      <c r="C4" s="54" t="s">
        <v>119</v>
      </c>
      <c r="D4" s="30"/>
    </row>
    <row r="5" spans="1:4" x14ac:dyDescent="0.25">
      <c r="A5" s="58" t="s">
        <v>40</v>
      </c>
      <c r="B5" s="58"/>
      <c r="C5" s="58"/>
      <c r="D5" s="58"/>
    </row>
    <row r="6" spans="1:4" x14ac:dyDescent="0.25">
      <c r="A6" s="28" t="s">
        <v>111</v>
      </c>
      <c r="B6" s="29">
        <v>736450.05</v>
      </c>
      <c r="C6" s="54" t="s">
        <v>119</v>
      </c>
      <c r="D6" s="30"/>
    </row>
    <row r="7" spans="1:4" x14ac:dyDescent="0.25">
      <c r="A7" s="28" t="s">
        <v>112</v>
      </c>
      <c r="B7" s="29">
        <v>746039.13</v>
      </c>
      <c r="C7" s="54" t="s">
        <v>119</v>
      </c>
      <c r="D7" s="30"/>
    </row>
    <row r="8" spans="1:4" x14ac:dyDescent="0.25">
      <c r="A8" s="28" t="s">
        <v>113</v>
      </c>
      <c r="B8" s="29">
        <f>B7-B6</f>
        <v>9589.0799999999581</v>
      </c>
      <c r="C8" s="54" t="s">
        <v>119</v>
      </c>
      <c r="D8" s="30"/>
    </row>
    <row r="9" spans="1:4" x14ac:dyDescent="0.25">
      <c r="A9" s="31" t="s">
        <v>8</v>
      </c>
      <c r="B9" s="29">
        <f>B10</f>
        <v>10157.76</v>
      </c>
      <c r="C9" s="54" t="s">
        <v>119</v>
      </c>
      <c r="D9" s="30"/>
    </row>
    <row r="10" spans="1:4" x14ac:dyDescent="0.25">
      <c r="A10" s="32" t="s">
        <v>9</v>
      </c>
      <c r="B10" s="33">
        <f>396.48*12+450*12</f>
        <v>10157.76</v>
      </c>
      <c r="C10" s="36" t="s">
        <v>119</v>
      </c>
      <c r="D10" s="30"/>
    </row>
    <row r="11" spans="1:4" x14ac:dyDescent="0.25">
      <c r="A11" s="34" t="s">
        <v>114</v>
      </c>
      <c r="B11" s="35">
        <f>B6+B9</f>
        <v>746607.81</v>
      </c>
      <c r="C11" s="54" t="s">
        <v>119</v>
      </c>
      <c r="D11" s="37"/>
    </row>
    <row r="12" spans="1:4" x14ac:dyDescent="0.25">
      <c r="A12" s="56" t="s">
        <v>10</v>
      </c>
      <c r="B12" s="56"/>
      <c r="C12" s="56"/>
      <c r="D12" s="56"/>
    </row>
    <row r="13" spans="1:4" x14ac:dyDescent="0.25">
      <c r="A13" s="38" t="s">
        <v>11</v>
      </c>
      <c r="B13" s="35">
        <f>B14+B15</f>
        <v>125068.99</v>
      </c>
      <c r="C13" s="54" t="s">
        <v>119</v>
      </c>
      <c r="D13" s="37"/>
    </row>
    <row r="14" spans="1:4" s="42" customFormat="1" x14ac:dyDescent="0.25">
      <c r="A14" s="39" t="s">
        <v>99</v>
      </c>
      <c r="B14" s="40">
        <v>60984.19</v>
      </c>
      <c r="C14" s="41" t="s">
        <v>4</v>
      </c>
      <c r="D14" s="41">
        <v>16219.2</v>
      </c>
    </row>
    <row r="15" spans="1:4" s="42" customFormat="1" x14ac:dyDescent="0.25">
      <c r="A15" s="39" t="s">
        <v>100</v>
      </c>
      <c r="B15" s="40">
        <v>64084.800000000003</v>
      </c>
      <c r="C15" s="41" t="s">
        <v>4</v>
      </c>
      <c r="D15" s="41">
        <v>16224</v>
      </c>
    </row>
    <row r="16" spans="1:4" ht="28.5" x14ac:dyDescent="0.25">
      <c r="A16" s="38" t="s">
        <v>12</v>
      </c>
      <c r="B16" s="35">
        <f>B18+B17</f>
        <v>48423.56</v>
      </c>
      <c r="C16" s="54" t="s">
        <v>119</v>
      </c>
      <c r="D16" s="37"/>
    </row>
    <row r="17" spans="1:4" s="42" customFormat="1" x14ac:dyDescent="0.25">
      <c r="A17" s="39" t="s">
        <v>95</v>
      </c>
      <c r="B17" s="40">
        <v>21491.72</v>
      </c>
      <c r="C17" s="41" t="s">
        <v>4</v>
      </c>
      <c r="D17" s="41">
        <v>13516.8</v>
      </c>
    </row>
    <row r="18" spans="1:4" s="42" customFormat="1" x14ac:dyDescent="0.25">
      <c r="A18" s="39" t="s">
        <v>96</v>
      </c>
      <c r="B18" s="40">
        <v>26931.84</v>
      </c>
      <c r="C18" s="41" t="s">
        <v>4</v>
      </c>
      <c r="D18" s="41">
        <v>16224</v>
      </c>
    </row>
    <row r="19" spans="1:4" x14ac:dyDescent="0.25">
      <c r="A19" s="38" t="s">
        <v>13</v>
      </c>
      <c r="B19" s="35">
        <f>B20+B21</f>
        <v>74422.850000000006</v>
      </c>
      <c r="C19" s="54" t="s">
        <v>119</v>
      </c>
      <c r="D19" s="44"/>
    </row>
    <row r="20" spans="1:4" s="42" customFormat="1" x14ac:dyDescent="0.25">
      <c r="A20" s="39" t="s">
        <v>73</v>
      </c>
      <c r="B20" s="40">
        <v>36814.15</v>
      </c>
      <c r="C20" s="41" t="s">
        <v>14</v>
      </c>
      <c r="D20" s="41">
        <v>695</v>
      </c>
    </row>
    <row r="21" spans="1:4" s="42" customFormat="1" x14ac:dyDescent="0.25">
      <c r="A21" s="39" t="s">
        <v>74</v>
      </c>
      <c r="B21" s="40">
        <v>37608.699999999997</v>
      </c>
      <c r="C21" s="41" t="s">
        <v>14</v>
      </c>
      <c r="D21" s="41">
        <v>710</v>
      </c>
    </row>
    <row r="22" spans="1:4" ht="28.5" x14ac:dyDescent="0.25">
      <c r="A22" s="38" t="s">
        <v>15</v>
      </c>
      <c r="B22" s="35">
        <f>SUM(B23:B28)</f>
        <v>18006.009999999998</v>
      </c>
      <c r="C22" s="54" t="s">
        <v>119</v>
      </c>
      <c r="D22" s="37"/>
    </row>
    <row r="23" spans="1:4" s="42" customFormat="1" x14ac:dyDescent="0.25">
      <c r="A23" s="39" t="s">
        <v>75</v>
      </c>
      <c r="B23" s="40">
        <v>1459.73</v>
      </c>
      <c r="C23" s="41" t="s">
        <v>4</v>
      </c>
      <c r="D23" s="41">
        <v>16219.2</v>
      </c>
    </row>
    <row r="24" spans="1:4" s="42" customFormat="1" x14ac:dyDescent="0.25">
      <c r="A24" s="39" t="s">
        <v>76</v>
      </c>
      <c r="B24" s="40">
        <v>1460.16</v>
      </c>
      <c r="C24" s="41" t="s">
        <v>4</v>
      </c>
      <c r="D24" s="41">
        <v>16224</v>
      </c>
    </row>
    <row r="25" spans="1:4" s="42" customFormat="1" x14ac:dyDescent="0.25">
      <c r="A25" s="39" t="s">
        <v>103</v>
      </c>
      <c r="B25" s="40">
        <v>1297.54</v>
      </c>
      <c r="C25" s="41" t="s">
        <v>4</v>
      </c>
      <c r="D25" s="41">
        <v>16219.2</v>
      </c>
    </row>
    <row r="26" spans="1:4" s="42" customFormat="1" x14ac:dyDescent="0.25">
      <c r="A26" s="39" t="s">
        <v>104</v>
      </c>
      <c r="B26" s="40">
        <v>1460.16</v>
      </c>
      <c r="C26" s="41" t="s">
        <v>4</v>
      </c>
      <c r="D26" s="41">
        <v>16224</v>
      </c>
    </row>
    <row r="27" spans="1:4" s="42" customFormat="1" x14ac:dyDescent="0.25">
      <c r="A27" s="39" t="s">
        <v>105</v>
      </c>
      <c r="B27" s="40">
        <v>6163.3</v>
      </c>
      <c r="C27" s="41" t="s">
        <v>4</v>
      </c>
      <c r="D27" s="41">
        <v>16219.2</v>
      </c>
    </row>
    <row r="28" spans="1:4" s="42" customFormat="1" x14ac:dyDescent="0.25">
      <c r="A28" s="39" t="s">
        <v>106</v>
      </c>
      <c r="B28" s="40">
        <v>6165.12</v>
      </c>
      <c r="C28" s="41" t="s">
        <v>4</v>
      </c>
      <c r="D28" s="41">
        <v>16224</v>
      </c>
    </row>
    <row r="29" spans="1:4" ht="42.75" x14ac:dyDescent="0.25">
      <c r="A29" s="38" t="s">
        <v>16</v>
      </c>
      <c r="B29" s="35">
        <f>SUM(B30:B35)</f>
        <v>6516.630000000001</v>
      </c>
      <c r="C29" s="54" t="s">
        <v>119</v>
      </c>
      <c r="D29" s="45"/>
    </row>
    <row r="30" spans="1:4" s="42" customFormat="1" x14ac:dyDescent="0.25">
      <c r="A30" s="39" t="s">
        <v>77</v>
      </c>
      <c r="B30" s="40">
        <v>590.89</v>
      </c>
      <c r="C30" s="41" t="s">
        <v>4</v>
      </c>
      <c r="D30" s="41">
        <v>0.85</v>
      </c>
    </row>
    <row r="31" spans="1:4" s="42" customFormat="1" x14ac:dyDescent="0.25">
      <c r="A31" s="39" t="s">
        <v>78</v>
      </c>
      <c r="B31" s="40">
        <v>1032.2</v>
      </c>
      <c r="C31" s="41" t="s">
        <v>79</v>
      </c>
      <c r="D31" s="41">
        <v>13</v>
      </c>
    </row>
    <row r="32" spans="1:4" s="42" customFormat="1" x14ac:dyDescent="0.25">
      <c r="A32" s="39" t="s">
        <v>80</v>
      </c>
      <c r="B32" s="40">
        <v>691.83</v>
      </c>
      <c r="C32" s="41" t="s">
        <v>79</v>
      </c>
      <c r="D32" s="41">
        <v>3</v>
      </c>
    </row>
    <row r="33" spans="1:5" s="42" customFormat="1" x14ac:dyDescent="0.25">
      <c r="A33" s="39" t="s">
        <v>85</v>
      </c>
      <c r="B33" s="40">
        <v>666.76</v>
      </c>
      <c r="C33" s="41" t="s">
        <v>79</v>
      </c>
      <c r="D33" s="41">
        <v>2</v>
      </c>
    </row>
    <row r="34" spans="1:5" s="42" customFormat="1" x14ac:dyDescent="0.25">
      <c r="A34" s="39" t="s">
        <v>87</v>
      </c>
      <c r="B34" s="40">
        <v>929.44</v>
      </c>
      <c r="C34" s="41" t="s">
        <v>79</v>
      </c>
      <c r="D34" s="41">
        <v>4</v>
      </c>
    </row>
    <row r="35" spans="1:5" s="42" customFormat="1" x14ac:dyDescent="0.25">
      <c r="A35" s="39" t="s">
        <v>90</v>
      </c>
      <c r="B35" s="40">
        <v>2605.5100000000002</v>
      </c>
      <c r="C35" s="41" t="s">
        <v>4</v>
      </c>
      <c r="D35" s="41">
        <v>3.5</v>
      </c>
    </row>
    <row r="36" spans="1:5" ht="42.75" x14ac:dyDescent="0.25">
      <c r="A36" s="38" t="s">
        <v>17</v>
      </c>
      <c r="B36" s="35">
        <f>SUM(B37:B48)</f>
        <v>56509.59</v>
      </c>
      <c r="C36" s="54" t="s">
        <v>119</v>
      </c>
      <c r="D36" s="37"/>
      <c r="E36" s="46" t="s">
        <v>3</v>
      </c>
    </row>
    <row r="37" spans="1:5" s="42" customFormat="1" x14ac:dyDescent="0.25">
      <c r="A37" s="39" t="s">
        <v>30</v>
      </c>
      <c r="B37" s="40">
        <v>3391.71</v>
      </c>
      <c r="C37" s="41" t="s">
        <v>31</v>
      </c>
      <c r="D37" s="41">
        <v>7</v>
      </c>
    </row>
    <row r="38" spans="1:5" s="42" customFormat="1" x14ac:dyDescent="0.25">
      <c r="A38" s="39" t="s">
        <v>28</v>
      </c>
      <c r="B38" s="40">
        <v>3237.44</v>
      </c>
      <c r="C38" s="41" t="s">
        <v>29</v>
      </c>
      <c r="D38" s="41">
        <v>4</v>
      </c>
    </row>
    <row r="39" spans="1:5" s="42" customFormat="1" x14ac:dyDescent="0.25">
      <c r="A39" s="39" t="s">
        <v>82</v>
      </c>
      <c r="B39" s="40">
        <v>232.36</v>
      </c>
      <c r="C39" s="41" t="s">
        <v>79</v>
      </c>
      <c r="D39" s="41">
        <v>1</v>
      </c>
    </row>
    <row r="40" spans="1:5" s="42" customFormat="1" x14ac:dyDescent="0.25">
      <c r="A40" s="39" t="s">
        <v>83</v>
      </c>
      <c r="B40" s="40">
        <v>9745.5</v>
      </c>
      <c r="C40" s="41" t="s">
        <v>84</v>
      </c>
      <c r="D40" s="41">
        <v>1</v>
      </c>
    </row>
    <row r="41" spans="1:5" s="42" customFormat="1" x14ac:dyDescent="0.25">
      <c r="A41" s="39" t="s">
        <v>35</v>
      </c>
      <c r="B41" s="40">
        <v>2787.2</v>
      </c>
      <c r="C41" s="41" t="s">
        <v>5</v>
      </c>
      <c r="D41" s="41">
        <v>20</v>
      </c>
    </row>
    <row r="42" spans="1:5" s="42" customFormat="1" x14ac:dyDescent="0.25">
      <c r="A42" s="39" t="s">
        <v>35</v>
      </c>
      <c r="B42" s="40">
        <v>7017.5</v>
      </c>
      <c r="C42" s="41" t="s">
        <v>5</v>
      </c>
      <c r="D42" s="41">
        <v>25</v>
      </c>
    </row>
    <row r="43" spans="1:5" s="42" customFormat="1" x14ac:dyDescent="0.25">
      <c r="A43" s="39" t="s">
        <v>88</v>
      </c>
      <c r="B43" s="40">
        <v>1829.97</v>
      </c>
      <c r="C43" s="41" t="s">
        <v>79</v>
      </c>
      <c r="D43" s="41">
        <v>3</v>
      </c>
    </row>
    <row r="44" spans="1:5" s="42" customFormat="1" x14ac:dyDescent="0.25">
      <c r="A44" s="39" t="s">
        <v>89</v>
      </c>
      <c r="B44" s="40">
        <v>8456.76</v>
      </c>
      <c r="C44" s="41" t="s">
        <v>79</v>
      </c>
      <c r="D44" s="41">
        <v>6</v>
      </c>
    </row>
    <row r="45" spans="1:5" s="42" customFormat="1" x14ac:dyDescent="0.25">
      <c r="A45" s="39" t="s">
        <v>91</v>
      </c>
      <c r="B45" s="40">
        <v>14739.2</v>
      </c>
      <c r="C45" s="41" t="s">
        <v>5</v>
      </c>
      <c r="D45" s="41">
        <v>9.8000000000000007</v>
      </c>
    </row>
    <row r="46" spans="1:5" s="42" customFormat="1" x14ac:dyDescent="0.25">
      <c r="A46" s="39" t="s">
        <v>92</v>
      </c>
      <c r="B46" s="40">
        <v>4337.5</v>
      </c>
      <c r="C46" s="41" t="s">
        <v>5</v>
      </c>
      <c r="D46" s="41">
        <v>2.5</v>
      </c>
    </row>
    <row r="47" spans="1:5" s="42" customFormat="1" x14ac:dyDescent="0.25">
      <c r="A47" s="39" t="s">
        <v>107</v>
      </c>
      <c r="B47" s="40">
        <v>112.92</v>
      </c>
      <c r="C47" s="41" t="s">
        <v>79</v>
      </c>
      <c r="D47" s="41">
        <v>1</v>
      </c>
    </row>
    <row r="48" spans="1:5" s="42" customFormat="1" x14ac:dyDescent="0.25">
      <c r="A48" s="39" t="s">
        <v>34</v>
      </c>
      <c r="B48" s="40">
        <v>621.53</v>
      </c>
      <c r="C48" s="41" t="s">
        <v>29</v>
      </c>
      <c r="D48" s="41">
        <v>1</v>
      </c>
    </row>
    <row r="49" spans="1:4" ht="28.5" x14ac:dyDescent="0.25">
      <c r="A49" s="38" t="s">
        <v>18</v>
      </c>
      <c r="B49" s="35">
        <v>0</v>
      </c>
      <c r="C49" s="54" t="s">
        <v>119</v>
      </c>
      <c r="D49" s="37"/>
    </row>
    <row r="50" spans="1:4" ht="28.5" x14ac:dyDescent="0.25">
      <c r="A50" s="38" t="s">
        <v>19</v>
      </c>
      <c r="B50" s="35">
        <v>0</v>
      </c>
      <c r="C50" s="54" t="s">
        <v>119</v>
      </c>
      <c r="D50" s="37"/>
    </row>
    <row r="51" spans="1:4" x14ac:dyDescent="0.25">
      <c r="A51" s="38" t="s">
        <v>20</v>
      </c>
      <c r="B51" s="35">
        <v>0</v>
      </c>
      <c r="C51" s="54" t="s">
        <v>119</v>
      </c>
      <c r="D51" s="37"/>
    </row>
    <row r="52" spans="1:4" ht="28.5" x14ac:dyDescent="0.25">
      <c r="A52" s="38" t="s">
        <v>21</v>
      </c>
      <c r="B52" s="35">
        <v>0</v>
      </c>
      <c r="C52" s="54" t="s">
        <v>119</v>
      </c>
      <c r="D52" s="37"/>
    </row>
    <row r="53" spans="1:4" ht="28.5" x14ac:dyDescent="0.25">
      <c r="A53" s="38" t="s">
        <v>22</v>
      </c>
      <c r="B53" s="35">
        <v>0</v>
      </c>
      <c r="C53" s="54" t="s">
        <v>119</v>
      </c>
      <c r="D53" s="37"/>
    </row>
    <row r="54" spans="1:4" ht="28.5" x14ac:dyDescent="0.25">
      <c r="A54" s="38" t="s">
        <v>23</v>
      </c>
      <c r="B54" s="35">
        <f>B55+B56</f>
        <v>27576.959999999999</v>
      </c>
      <c r="C54" s="54" t="s">
        <v>119</v>
      </c>
      <c r="D54" s="37"/>
    </row>
    <row r="55" spans="1:4" s="42" customFormat="1" x14ac:dyDescent="0.25">
      <c r="A55" s="39" t="s">
        <v>93</v>
      </c>
      <c r="B55" s="40">
        <v>12975.36</v>
      </c>
      <c r="C55" s="41" t="s">
        <v>4</v>
      </c>
      <c r="D55" s="41">
        <v>16219.2</v>
      </c>
    </row>
    <row r="56" spans="1:4" s="42" customFormat="1" x14ac:dyDescent="0.25">
      <c r="A56" s="39" t="s">
        <v>94</v>
      </c>
      <c r="B56" s="40">
        <v>14601.6</v>
      </c>
      <c r="C56" s="41" t="s">
        <v>4</v>
      </c>
      <c r="D56" s="41">
        <v>16224</v>
      </c>
    </row>
    <row r="57" spans="1:4" ht="28.5" x14ac:dyDescent="0.25">
      <c r="A57" s="38" t="s">
        <v>24</v>
      </c>
      <c r="B57" s="35">
        <v>0</v>
      </c>
      <c r="C57" s="54" t="s">
        <v>119</v>
      </c>
      <c r="D57" s="37"/>
    </row>
    <row r="58" spans="1:4" ht="57" x14ac:dyDescent="0.25">
      <c r="A58" s="38" t="s">
        <v>25</v>
      </c>
      <c r="B58" s="35">
        <f>SUM(B59:B65)</f>
        <v>85552.739999999991</v>
      </c>
      <c r="C58" s="54" t="s">
        <v>119</v>
      </c>
      <c r="D58" s="37"/>
    </row>
    <row r="59" spans="1:4" s="42" customFormat="1" x14ac:dyDescent="0.25">
      <c r="A59" s="39" t="s">
        <v>71</v>
      </c>
      <c r="B59" s="40">
        <v>4322.08</v>
      </c>
      <c r="C59" s="41" t="s">
        <v>72</v>
      </c>
      <c r="D59" s="41">
        <v>4</v>
      </c>
    </row>
    <row r="60" spans="1:4" s="42" customFormat="1" x14ac:dyDescent="0.25">
      <c r="A60" s="39" t="s">
        <v>81</v>
      </c>
      <c r="B60" s="40">
        <v>5980.23</v>
      </c>
      <c r="C60" s="41" t="s">
        <v>72</v>
      </c>
      <c r="D60" s="41">
        <v>3</v>
      </c>
    </row>
    <row r="61" spans="1:4" s="42" customFormat="1" x14ac:dyDescent="0.25">
      <c r="A61" s="39" t="s">
        <v>86</v>
      </c>
      <c r="B61" s="40">
        <v>127.37</v>
      </c>
      <c r="C61" s="41" t="s">
        <v>4</v>
      </c>
      <c r="D61" s="41">
        <v>7492.57</v>
      </c>
    </row>
    <row r="62" spans="1:4" s="42" customFormat="1" x14ac:dyDescent="0.25">
      <c r="A62" s="39" t="s">
        <v>97</v>
      </c>
      <c r="B62" s="40">
        <v>39076.519999999997</v>
      </c>
      <c r="C62" s="41" t="s">
        <v>4</v>
      </c>
      <c r="D62" s="41">
        <v>15949.6</v>
      </c>
    </row>
    <row r="63" spans="1:4" s="42" customFormat="1" x14ac:dyDescent="0.25">
      <c r="A63" s="39" t="s">
        <v>98</v>
      </c>
      <c r="B63" s="40">
        <v>33971.61</v>
      </c>
      <c r="C63" s="41" t="s">
        <v>4</v>
      </c>
      <c r="D63" s="41">
        <v>13865.96</v>
      </c>
    </row>
    <row r="64" spans="1:4" s="42" customFormat="1" x14ac:dyDescent="0.25">
      <c r="A64" s="39" t="s">
        <v>101</v>
      </c>
      <c r="B64" s="40">
        <v>1213.42</v>
      </c>
      <c r="C64" s="41" t="s">
        <v>79</v>
      </c>
      <c r="D64" s="41">
        <v>2</v>
      </c>
    </row>
    <row r="65" spans="1:8" s="42" customFormat="1" x14ac:dyDescent="0.25">
      <c r="A65" s="39" t="s">
        <v>102</v>
      </c>
      <c r="B65" s="40">
        <v>861.51</v>
      </c>
      <c r="C65" s="41" t="s">
        <v>79</v>
      </c>
      <c r="D65" s="41">
        <v>3</v>
      </c>
    </row>
    <row r="66" spans="1:8" x14ac:dyDescent="0.25">
      <c r="A66" s="38" t="s">
        <v>26</v>
      </c>
      <c r="B66" s="35">
        <f>B67+B68</f>
        <v>11189.64</v>
      </c>
      <c r="C66" s="54" t="s">
        <v>119</v>
      </c>
      <c r="D66" s="37"/>
    </row>
    <row r="67" spans="1:8" ht="30" x14ac:dyDescent="0.25">
      <c r="A67" s="47" t="s">
        <v>41</v>
      </c>
      <c r="B67" s="48">
        <f>D67*5*12</f>
        <v>3600</v>
      </c>
      <c r="C67" s="49" t="s">
        <v>6</v>
      </c>
      <c r="D67" s="43">
        <v>60</v>
      </c>
    </row>
    <row r="68" spans="1:8" x14ac:dyDescent="0.25">
      <c r="A68" s="39" t="s">
        <v>33</v>
      </c>
      <c r="B68" s="48">
        <v>7589.64</v>
      </c>
      <c r="C68" s="36" t="s">
        <v>119</v>
      </c>
      <c r="D68" s="43"/>
    </row>
    <row r="69" spans="1:8" x14ac:dyDescent="0.25">
      <c r="A69" s="34" t="s">
        <v>115</v>
      </c>
      <c r="B69" s="35">
        <f>B13+B16+B19+B22+B29+B36+B49+B50+B51+B52+B53+B54+B57+B58</f>
        <v>442077.33</v>
      </c>
      <c r="C69" s="54" t="s">
        <v>119</v>
      </c>
      <c r="D69" s="37"/>
      <c r="H69" s="27" t="b">
        <f>B69='Работы 2019'!C43</f>
        <v>1</v>
      </c>
    </row>
    <row r="70" spans="1:8" x14ac:dyDescent="0.25">
      <c r="A70" s="34" t="s">
        <v>116</v>
      </c>
      <c r="B70" s="35">
        <f>B69*1.2+B66</f>
        <v>541682.43599999999</v>
      </c>
      <c r="C70" s="54" t="s">
        <v>119</v>
      </c>
      <c r="D70" s="37"/>
    </row>
    <row r="71" spans="1:8" x14ac:dyDescent="0.25">
      <c r="A71" s="34" t="s">
        <v>117</v>
      </c>
      <c r="B71" s="35">
        <f>B4+B6+B9-B70</f>
        <v>-448658.10899999994</v>
      </c>
      <c r="C71" s="54" t="s">
        <v>119</v>
      </c>
      <c r="D71" s="37"/>
    </row>
    <row r="72" spans="1:8" ht="28.5" x14ac:dyDescent="0.25">
      <c r="A72" s="38" t="s">
        <v>118</v>
      </c>
      <c r="B72" s="35">
        <f>B71+B8</f>
        <v>-439069.02899999998</v>
      </c>
      <c r="C72" s="54" t="s">
        <v>119</v>
      </c>
      <c r="D72" s="37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3"/>
  <sheetViews>
    <sheetView workbookViewId="0">
      <pane ySplit="3" topLeftCell="A22" activePane="bottomLeft" state="frozen"/>
      <selection pane="bottomLeft" activeCell="B49" sqref="B49"/>
    </sheetView>
  </sheetViews>
  <sheetFormatPr defaultRowHeight="15" x14ac:dyDescent="0.25"/>
  <cols>
    <col min="1" max="1" width="9.140625" style="6"/>
    <col min="2" max="2" width="79.140625" customWidth="1"/>
    <col min="3" max="3" width="13.7109375" customWidth="1"/>
    <col min="4" max="4" width="13.7109375" style="6" customWidth="1"/>
    <col min="5" max="5" width="13.7109375" customWidth="1"/>
  </cols>
  <sheetData>
    <row r="1" spans="1:5" x14ac:dyDescent="0.25">
      <c r="B1" s="4" t="s">
        <v>69</v>
      </c>
      <c r="C1" s="4"/>
      <c r="E1" s="4"/>
    </row>
    <row r="2" spans="1:5" x14ac:dyDescent="0.25">
      <c r="B2" s="4" t="s">
        <v>39</v>
      </c>
      <c r="C2" s="4"/>
      <c r="E2" s="4"/>
    </row>
    <row r="3" spans="1:5" x14ac:dyDescent="0.25">
      <c r="A3" s="8" t="s">
        <v>108</v>
      </c>
      <c r="B3" s="7" t="s">
        <v>38</v>
      </c>
      <c r="C3" s="7" t="s">
        <v>70</v>
      </c>
      <c r="D3" s="7" t="s">
        <v>37</v>
      </c>
      <c r="E3" s="7" t="s">
        <v>36</v>
      </c>
    </row>
    <row r="4" spans="1:5" x14ac:dyDescent="0.25">
      <c r="A4" s="10">
        <v>14</v>
      </c>
      <c r="B4" s="3" t="s">
        <v>71</v>
      </c>
      <c r="C4" s="2">
        <v>4322.08</v>
      </c>
      <c r="D4" s="5" t="s">
        <v>72</v>
      </c>
      <c r="E4" s="2">
        <v>4</v>
      </c>
    </row>
    <row r="5" spans="1:5" x14ac:dyDescent="0.25">
      <c r="A5" s="10">
        <v>3</v>
      </c>
      <c r="B5" s="3" t="s">
        <v>73</v>
      </c>
      <c r="C5" s="2">
        <v>36814.15</v>
      </c>
      <c r="D5" s="5" t="s">
        <v>14</v>
      </c>
      <c r="E5" s="2">
        <v>695</v>
      </c>
    </row>
    <row r="6" spans="1:5" x14ac:dyDescent="0.25">
      <c r="A6" s="10">
        <v>3</v>
      </c>
      <c r="B6" s="3" t="s">
        <v>74</v>
      </c>
      <c r="C6" s="2">
        <v>37608.699999999997</v>
      </c>
      <c r="D6" s="5" t="s">
        <v>14</v>
      </c>
      <c r="E6" s="2">
        <v>710</v>
      </c>
    </row>
    <row r="7" spans="1:5" x14ac:dyDescent="0.25">
      <c r="A7" s="10">
        <v>6</v>
      </c>
      <c r="B7" s="3" t="s">
        <v>30</v>
      </c>
      <c r="C7" s="2">
        <v>3391.71</v>
      </c>
      <c r="D7" s="5" t="s">
        <v>31</v>
      </c>
      <c r="E7" s="2">
        <v>7</v>
      </c>
    </row>
    <row r="8" spans="1:5" x14ac:dyDescent="0.25">
      <c r="A8" s="10">
        <v>4</v>
      </c>
      <c r="B8" s="3" t="s">
        <v>75</v>
      </c>
      <c r="C8" s="2">
        <v>1459.73</v>
      </c>
      <c r="D8" s="5" t="s">
        <v>4</v>
      </c>
      <c r="E8" s="2">
        <v>16219.2</v>
      </c>
    </row>
    <row r="9" spans="1:5" x14ac:dyDescent="0.25">
      <c r="A9" s="10">
        <v>4</v>
      </c>
      <c r="B9" s="3" t="s">
        <v>76</v>
      </c>
      <c r="C9" s="2">
        <v>1460.16</v>
      </c>
      <c r="D9" s="5" t="s">
        <v>4</v>
      </c>
      <c r="E9" s="2">
        <v>16224</v>
      </c>
    </row>
    <row r="10" spans="1:5" x14ac:dyDescent="0.25">
      <c r="A10" s="10">
        <v>5</v>
      </c>
      <c r="B10" s="3" t="s">
        <v>77</v>
      </c>
      <c r="C10" s="2">
        <v>590.89</v>
      </c>
      <c r="D10" s="5" t="s">
        <v>4</v>
      </c>
      <c r="E10" s="2">
        <v>0.85</v>
      </c>
    </row>
    <row r="11" spans="1:5" x14ac:dyDescent="0.25">
      <c r="A11" s="10">
        <v>6</v>
      </c>
      <c r="B11" s="3" t="s">
        <v>28</v>
      </c>
      <c r="C11" s="2">
        <v>3237.44</v>
      </c>
      <c r="D11" s="5" t="s">
        <v>29</v>
      </c>
      <c r="E11" s="2">
        <v>4</v>
      </c>
    </row>
    <row r="12" spans="1:5" x14ac:dyDescent="0.25">
      <c r="A12" s="10">
        <v>5</v>
      </c>
      <c r="B12" s="3" t="s">
        <v>78</v>
      </c>
      <c r="C12" s="2">
        <v>1032.2</v>
      </c>
      <c r="D12" s="5" t="s">
        <v>79</v>
      </c>
      <c r="E12" s="2">
        <v>13</v>
      </c>
    </row>
    <row r="13" spans="1:5" x14ac:dyDescent="0.25">
      <c r="A13" s="10">
        <v>5</v>
      </c>
      <c r="B13" s="3" t="s">
        <v>80</v>
      </c>
      <c r="C13" s="2">
        <v>691.83</v>
      </c>
      <c r="D13" s="5" t="s">
        <v>79</v>
      </c>
      <c r="E13" s="2">
        <v>3</v>
      </c>
    </row>
    <row r="14" spans="1:5" x14ac:dyDescent="0.25">
      <c r="A14" s="10">
        <v>14</v>
      </c>
      <c r="B14" s="3" t="s">
        <v>81</v>
      </c>
      <c r="C14" s="2">
        <v>5980.23</v>
      </c>
      <c r="D14" s="5" t="s">
        <v>72</v>
      </c>
      <c r="E14" s="2">
        <v>3</v>
      </c>
    </row>
    <row r="15" spans="1:5" x14ac:dyDescent="0.25">
      <c r="A15" s="10">
        <v>6</v>
      </c>
      <c r="B15" s="3" t="s">
        <v>82</v>
      </c>
      <c r="C15" s="2">
        <v>232.36</v>
      </c>
      <c r="D15" s="5" t="s">
        <v>79</v>
      </c>
      <c r="E15" s="2">
        <v>1</v>
      </c>
    </row>
    <row r="16" spans="1:5" x14ac:dyDescent="0.25">
      <c r="A16" s="10">
        <v>6</v>
      </c>
      <c r="B16" s="3" t="s">
        <v>83</v>
      </c>
      <c r="C16" s="2">
        <v>9745.5</v>
      </c>
      <c r="D16" s="5" t="s">
        <v>84</v>
      </c>
      <c r="E16" s="2">
        <v>1</v>
      </c>
    </row>
    <row r="17" spans="1:5" x14ac:dyDescent="0.25">
      <c r="A17" s="10">
        <v>5</v>
      </c>
      <c r="B17" s="3" t="s">
        <v>85</v>
      </c>
      <c r="C17" s="2">
        <v>666.76</v>
      </c>
      <c r="D17" s="5" t="s">
        <v>79</v>
      </c>
      <c r="E17" s="2">
        <v>2</v>
      </c>
    </row>
    <row r="18" spans="1:5" x14ac:dyDescent="0.25">
      <c r="A18" s="10">
        <v>14</v>
      </c>
      <c r="B18" s="3" t="s">
        <v>86</v>
      </c>
      <c r="C18" s="2">
        <v>127.37</v>
      </c>
      <c r="D18" s="5" t="s">
        <v>4</v>
      </c>
      <c r="E18" s="2">
        <v>7492.57</v>
      </c>
    </row>
    <row r="19" spans="1:5" x14ac:dyDescent="0.25">
      <c r="A19" s="10">
        <v>6</v>
      </c>
      <c r="B19" s="3" t="s">
        <v>35</v>
      </c>
      <c r="C19" s="2">
        <v>2787.2</v>
      </c>
      <c r="D19" s="5" t="s">
        <v>5</v>
      </c>
      <c r="E19" s="2">
        <v>20</v>
      </c>
    </row>
    <row r="20" spans="1:5" x14ac:dyDescent="0.25">
      <c r="A20" s="10">
        <v>6</v>
      </c>
      <c r="B20" s="3" t="s">
        <v>35</v>
      </c>
      <c r="C20" s="2">
        <v>7017.5</v>
      </c>
      <c r="D20" s="5" t="s">
        <v>5</v>
      </c>
      <c r="E20" s="2">
        <v>25</v>
      </c>
    </row>
    <row r="21" spans="1:5" x14ac:dyDescent="0.25">
      <c r="A21" s="10">
        <v>5</v>
      </c>
      <c r="B21" s="3" t="s">
        <v>87</v>
      </c>
      <c r="C21" s="2">
        <v>929.44</v>
      </c>
      <c r="D21" s="5" t="s">
        <v>79</v>
      </c>
      <c r="E21" s="2">
        <v>4</v>
      </c>
    </row>
    <row r="22" spans="1:5" x14ac:dyDescent="0.25">
      <c r="A22" s="10">
        <v>6</v>
      </c>
      <c r="B22" s="3" t="s">
        <v>88</v>
      </c>
      <c r="C22" s="2">
        <v>1829.97</v>
      </c>
      <c r="D22" s="5" t="s">
        <v>79</v>
      </c>
      <c r="E22" s="2">
        <v>3</v>
      </c>
    </row>
    <row r="23" spans="1:5" x14ac:dyDescent="0.25">
      <c r="A23" s="10">
        <v>6</v>
      </c>
      <c r="B23" s="3" t="s">
        <v>89</v>
      </c>
      <c r="C23" s="2">
        <v>8456.76</v>
      </c>
      <c r="D23" s="5" t="s">
        <v>79</v>
      </c>
      <c r="E23" s="2">
        <v>6</v>
      </c>
    </row>
    <row r="24" spans="1:5" x14ac:dyDescent="0.25">
      <c r="A24" s="10">
        <v>5</v>
      </c>
      <c r="B24" s="3" t="s">
        <v>90</v>
      </c>
      <c r="C24" s="2">
        <v>2605.5100000000002</v>
      </c>
      <c r="D24" s="5" t="s">
        <v>4</v>
      </c>
      <c r="E24" s="2">
        <v>3.5</v>
      </c>
    </row>
    <row r="25" spans="1:5" x14ac:dyDescent="0.25">
      <c r="A25" s="10">
        <v>6</v>
      </c>
      <c r="B25" s="3" t="s">
        <v>91</v>
      </c>
      <c r="C25" s="2">
        <v>14739.2</v>
      </c>
      <c r="D25" s="5" t="s">
        <v>5</v>
      </c>
      <c r="E25" s="2">
        <v>9.8000000000000007</v>
      </c>
    </row>
    <row r="26" spans="1:5" x14ac:dyDescent="0.25">
      <c r="A26" s="10">
        <v>6</v>
      </c>
      <c r="B26" s="3" t="s">
        <v>92</v>
      </c>
      <c r="C26" s="2">
        <v>4337.5</v>
      </c>
      <c r="D26" s="5" t="s">
        <v>5</v>
      </c>
      <c r="E26" s="2">
        <v>2.5</v>
      </c>
    </row>
    <row r="27" spans="1:5" x14ac:dyDescent="0.25">
      <c r="A27" s="10">
        <v>12</v>
      </c>
      <c r="B27" s="3" t="s">
        <v>93</v>
      </c>
      <c r="C27" s="2">
        <v>12975.36</v>
      </c>
      <c r="D27" s="5" t="s">
        <v>4</v>
      </c>
      <c r="E27" s="2">
        <v>16219.2</v>
      </c>
    </row>
    <row r="28" spans="1:5" x14ac:dyDescent="0.25">
      <c r="A28" s="10">
        <v>12</v>
      </c>
      <c r="B28" s="3" t="s">
        <v>94</v>
      </c>
      <c r="C28" s="2">
        <v>14601.6</v>
      </c>
      <c r="D28" s="5" t="s">
        <v>4</v>
      </c>
      <c r="E28" s="2">
        <v>16224</v>
      </c>
    </row>
    <row r="29" spans="1:5" x14ac:dyDescent="0.25">
      <c r="A29" s="10">
        <v>2</v>
      </c>
      <c r="B29" s="3" t="s">
        <v>95</v>
      </c>
      <c r="C29" s="2">
        <v>21491.72</v>
      </c>
      <c r="D29" s="5" t="s">
        <v>4</v>
      </c>
      <c r="E29" s="2">
        <v>13516.8</v>
      </c>
    </row>
    <row r="30" spans="1:5" x14ac:dyDescent="0.25">
      <c r="A30" s="10">
        <v>2</v>
      </c>
      <c r="B30" s="3" t="s">
        <v>96</v>
      </c>
      <c r="C30" s="2">
        <v>26931.84</v>
      </c>
      <c r="D30" s="5" t="s">
        <v>4</v>
      </c>
      <c r="E30" s="2">
        <v>16224</v>
      </c>
    </row>
    <row r="31" spans="1:5" x14ac:dyDescent="0.25">
      <c r="A31" s="10">
        <v>14</v>
      </c>
      <c r="B31" s="3" t="s">
        <v>97</v>
      </c>
      <c r="C31" s="2">
        <v>39076.519999999997</v>
      </c>
      <c r="D31" s="5" t="s">
        <v>4</v>
      </c>
      <c r="E31" s="2">
        <v>15949.6</v>
      </c>
    </row>
    <row r="32" spans="1:5" x14ac:dyDescent="0.25">
      <c r="A32" s="10">
        <v>14</v>
      </c>
      <c r="B32" s="3" t="s">
        <v>98</v>
      </c>
      <c r="C32" s="2">
        <v>33971.61</v>
      </c>
      <c r="D32" s="5" t="s">
        <v>4</v>
      </c>
      <c r="E32" s="2">
        <v>13865.96</v>
      </c>
    </row>
    <row r="33" spans="1:5" x14ac:dyDescent="0.25">
      <c r="A33" s="10">
        <v>1</v>
      </c>
      <c r="B33" s="3" t="s">
        <v>99</v>
      </c>
      <c r="C33" s="2">
        <v>60984.19</v>
      </c>
      <c r="D33" s="5" t="s">
        <v>4</v>
      </c>
      <c r="E33" s="2">
        <v>16219.2</v>
      </c>
    </row>
    <row r="34" spans="1:5" x14ac:dyDescent="0.25">
      <c r="A34" s="10">
        <v>1</v>
      </c>
      <c r="B34" s="3" t="s">
        <v>100</v>
      </c>
      <c r="C34" s="2">
        <v>64084.800000000003</v>
      </c>
      <c r="D34" s="5" t="s">
        <v>4</v>
      </c>
      <c r="E34" s="2">
        <v>16224</v>
      </c>
    </row>
    <row r="35" spans="1:5" x14ac:dyDescent="0.25">
      <c r="A35" s="10">
        <v>14</v>
      </c>
      <c r="B35" s="3" t="s">
        <v>101</v>
      </c>
      <c r="C35" s="2">
        <v>1213.42</v>
      </c>
      <c r="D35" s="5" t="s">
        <v>79</v>
      </c>
      <c r="E35" s="2">
        <v>2</v>
      </c>
    </row>
    <row r="36" spans="1:5" x14ac:dyDescent="0.25">
      <c r="A36" s="10">
        <v>14</v>
      </c>
      <c r="B36" s="3" t="s">
        <v>102</v>
      </c>
      <c r="C36" s="2">
        <v>861.51</v>
      </c>
      <c r="D36" s="5" t="s">
        <v>79</v>
      </c>
      <c r="E36" s="2">
        <v>3</v>
      </c>
    </row>
    <row r="37" spans="1:5" x14ac:dyDescent="0.25">
      <c r="A37" s="10">
        <v>4</v>
      </c>
      <c r="B37" s="3" t="s">
        <v>103</v>
      </c>
      <c r="C37" s="2">
        <v>1297.54</v>
      </c>
      <c r="D37" s="5" t="s">
        <v>4</v>
      </c>
      <c r="E37" s="2">
        <v>16219.2</v>
      </c>
    </row>
    <row r="38" spans="1:5" x14ac:dyDescent="0.25">
      <c r="A38" s="10">
        <v>4</v>
      </c>
      <c r="B38" s="3" t="s">
        <v>104</v>
      </c>
      <c r="C38" s="2">
        <v>1460.16</v>
      </c>
      <c r="D38" s="5" t="s">
        <v>4</v>
      </c>
      <c r="E38" s="2">
        <v>16224</v>
      </c>
    </row>
    <row r="39" spans="1:5" x14ac:dyDescent="0.25">
      <c r="A39" s="10">
        <v>4</v>
      </c>
      <c r="B39" s="3" t="s">
        <v>105</v>
      </c>
      <c r="C39" s="2">
        <v>6163.3</v>
      </c>
      <c r="D39" s="5" t="s">
        <v>4</v>
      </c>
      <c r="E39" s="2">
        <v>16219.2</v>
      </c>
    </row>
    <row r="40" spans="1:5" x14ac:dyDescent="0.25">
      <c r="A40" s="10">
        <v>4</v>
      </c>
      <c r="B40" s="3" t="s">
        <v>106</v>
      </c>
      <c r="C40" s="2">
        <v>6165.12</v>
      </c>
      <c r="D40" s="5" t="s">
        <v>4</v>
      </c>
      <c r="E40" s="2">
        <v>16224</v>
      </c>
    </row>
    <row r="41" spans="1:5" x14ac:dyDescent="0.25">
      <c r="A41" s="10">
        <v>6</v>
      </c>
      <c r="B41" s="3" t="s">
        <v>107</v>
      </c>
      <c r="C41" s="2">
        <v>112.92</v>
      </c>
      <c r="D41" s="5" t="s">
        <v>79</v>
      </c>
      <c r="E41" s="2">
        <v>1</v>
      </c>
    </row>
    <row r="42" spans="1:5" x14ac:dyDescent="0.25">
      <c r="A42" s="10">
        <v>6</v>
      </c>
      <c r="B42" s="3" t="s">
        <v>34</v>
      </c>
      <c r="C42" s="2">
        <v>621.53</v>
      </c>
      <c r="D42" s="5" t="s">
        <v>29</v>
      </c>
      <c r="E42" s="2">
        <v>1</v>
      </c>
    </row>
    <row r="43" spans="1:5" x14ac:dyDescent="0.25">
      <c r="A43" s="10"/>
      <c r="B43" s="3"/>
      <c r="C43" s="9">
        <v>442077.3299999999</v>
      </c>
      <c r="D43" s="5"/>
      <c r="E43" s="2"/>
    </row>
  </sheetData>
  <autoFilter ref="A3:E4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9" sqref="E29"/>
    </sheetView>
  </sheetViews>
  <sheetFormatPr defaultRowHeight="15" x14ac:dyDescent="0.25"/>
  <cols>
    <col min="2" max="5" width="13.140625" customWidth="1"/>
  </cols>
  <sheetData>
    <row r="1" spans="1:8" ht="16.5" x14ac:dyDescent="0.25">
      <c r="A1" s="64" t="s">
        <v>42</v>
      </c>
      <c r="B1" s="64"/>
      <c r="C1" s="64"/>
      <c r="D1" s="64"/>
      <c r="E1" s="64"/>
      <c r="F1" s="64"/>
      <c r="G1" s="64"/>
      <c r="H1" s="64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s="1" customFormat="1" ht="25.5" x14ac:dyDescent="0.25">
      <c r="A3" s="17" t="s">
        <v>43</v>
      </c>
      <c r="B3" s="61" t="s">
        <v>44</v>
      </c>
      <c r="C3" s="63"/>
      <c r="D3" s="17" t="s">
        <v>45</v>
      </c>
      <c r="E3" s="17" t="s">
        <v>46</v>
      </c>
      <c r="F3" s="17" t="s">
        <v>47</v>
      </c>
      <c r="G3" s="13" t="s">
        <v>48</v>
      </c>
      <c r="H3" s="13" t="s">
        <v>49</v>
      </c>
    </row>
    <row r="4" spans="1:8" x14ac:dyDescent="0.25">
      <c r="A4" s="13" t="s">
        <v>50</v>
      </c>
      <c r="B4" s="14" t="s">
        <v>51</v>
      </c>
      <c r="C4" s="65" t="s">
        <v>52</v>
      </c>
      <c r="D4" s="65"/>
      <c r="E4" s="65"/>
      <c r="F4" s="65"/>
      <c r="G4" s="65"/>
      <c r="H4" s="66"/>
    </row>
    <row r="5" spans="1:8" x14ac:dyDescent="0.25">
      <c r="A5" s="12" t="s">
        <v>53</v>
      </c>
      <c r="B5" s="59" t="s">
        <v>54</v>
      </c>
      <c r="C5" s="60"/>
      <c r="D5" s="15">
        <v>64004.14</v>
      </c>
      <c r="E5" s="15">
        <v>39210.49</v>
      </c>
      <c r="F5" s="16">
        <v>61.26</v>
      </c>
      <c r="G5" s="17" t="s">
        <v>55</v>
      </c>
      <c r="H5" s="17" t="s">
        <v>56</v>
      </c>
    </row>
    <row r="6" spans="1:8" x14ac:dyDescent="0.25">
      <c r="A6" s="12" t="s">
        <v>53</v>
      </c>
      <c r="B6" s="59" t="s">
        <v>54</v>
      </c>
      <c r="C6" s="60"/>
      <c r="D6" s="15">
        <v>64606.77</v>
      </c>
      <c r="E6" s="15">
        <v>44744.45</v>
      </c>
      <c r="F6" s="16">
        <v>69.260000000000005</v>
      </c>
      <c r="G6" s="17" t="s">
        <v>57</v>
      </c>
      <c r="H6" s="17" t="s">
        <v>56</v>
      </c>
    </row>
    <row r="7" spans="1:8" x14ac:dyDescent="0.25">
      <c r="A7" s="12" t="s">
        <v>53</v>
      </c>
      <c r="B7" s="59" t="s">
        <v>54</v>
      </c>
      <c r="C7" s="60"/>
      <c r="D7" s="15">
        <v>59142.04</v>
      </c>
      <c r="E7" s="15">
        <v>62269.68</v>
      </c>
      <c r="F7" s="16">
        <v>105.29</v>
      </c>
      <c r="G7" s="17" t="s">
        <v>58</v>
      </c>
      <c r="H7" s="17" t="s">
        <v>56</v>
      </c>
    </row>
    <row r="8" spans="1:8" x14ac:dyDescent="0.25">
      <c r="A8" s="12" t="s">
        <v>53</v>
      </c>
      <c r="B8" s="59" t="s">
        <v>54</v>
      </c>
      <c r="C8" s="60"/>
      <c r="D8" s="15">
        <v>64848.73</v>
      </c>
      <c r="E8" s="15">
        <v>56018.44</v>
      </c>
      <c r="F8" s="16">
        <v>86.38</v>
      </c>
      <c r="G8" s="17" t="s">
        <v>59</v>
      </c>
      <c r="H8" s="17" t="s">
        <v>56</v>
      </c>
    </row>
    <row r="9" spans="1:8" x14ac:dyDescent="0.25">
      <c r="A9" s="12" t="s">
        <v>53</v>
      </c>
      <c r="B9" s="59" t="s">
        <v>54</v>
      </c>
      <c r="C9" s="60"/>
      <c r="D9" s="15">
        <v>64848.73</v>
      </c>
      <c r="E9" s="15">
        <v>57638.84</v>
      </c>
      <c r="F9" s="16">
        <v>88.88</v>
      </c>
      <c r="G9" s="17" t="s">
        <v>60</v>
      </c>
      <c r="H9" s="17" t="s">
        <v>56</v>
      </c>
    </row>
    <row r="10" spans="1:8" x14ac:dyDescent="0.25">
      <c r="A10" s="12" t="s">
        <v>53</v>
      </c>
      <c r="B10" s="59" t="s">
        <v>54</v>
      </c>
      <c r="C10" s="60"/>
      <c r="D10" s="15">
        <v>65056.63</v>
      </c>
      <c r="E10" s="15">
        <v>77166.429999999993</v>
      </c>
      <c r="F10" s="16">
        <v>118.61</v>
      </c>
      <c r="G10" s="17" t="s">
        <v>61</v>
      </c>
      <c r="H10" s="17" t="s">
        <v>56</v>
      </c>
    </row>
    <row r="11" spans="1:8" x14ac:dyDescent="0.25">
      <c r="A11" s="12" t="s">
        <v>53</v>
      </c>
      <c r="B11" s="59" t="s">
        <v>54</v>
      </c>
      <c r="C11" s="60"/>
      <c r="D11" s="15">
        <v>15072.42</v>
      </c>
      <c r="E11" s="15">
        <v>66372.3</v>
      </c>
      <c r="F11" s="16">
        <v>440.36</v>
      </c>
      <c r="G11" s="17" t="s">
        <v>62</v>
      </c>
      <c r="H11" s="17" t="s">
        <v>56</v>
      </c>
    </row>
    <row r="12" spans="1:8" x14ac:dyDescent="0.25">
      <c r="A12" s="12" t="s">
        <v>53</v>
      </c>
      <c r="B12" s="59" t="s">
        <v>54</v>
      </c>
      <c r="C12" s="60"/>
      <c r="D12" s="15">
        <v>67875.12</v>
      </c>
      <c r="E12" s="15">
        <v>63674.27</v>
      </c>
      <c r="F12" s="16">
        <v>93.81</v>
      </c>
      <c r="G12" s="17" t="s">
        <v>63</v>
      </c>
      <c r="H12" s="17" t="s">
        <v>56</v>
      </c>
    </row>
    <row r="13" spans="1:8" x14ac:dyDescent="0.25">
      <c r="A13" s="12" t="s">
        <v>53</v>
      </c>
      <c r="B13" s="59" t="s">
        <v>54</v>
      </c>
      <c r="C13" s="60"/>
      <c r="D13" s="15">
        <v>67878.67</v>
      </c>
      <c r="E13" s="15">
        <v>71377.64</v>
      </c>
      <c r="F13" s="16">
        <v>105.15</v>
      </c>
      <c r="G13" s="17" t="s">
        <v>64</v>
      </c>
      <c r="H13" s="17" t="s">
        <v>56</v>
      </c>
    </row>
    <row r="14" spans="1:8" x14ac:dyDescent="0.25">
      <c r="A14" s="12" t="s">
        <v>53</v>
      </c>
      <c r="B14" s="59" t="s">
        <v>54</v>
      </c>
      <c r="C14" s="60"/>
      <c r="D14" s="15">
        <v>67747.98</v>
      </c>
      <c r="E14" s="15">
        <v>65460.14</v>
      </c>
      <c r="F14" s="16">
        <v>96.62</v>
      </c>
      <c r="G14" s="17" t="s">
        <v>65</v>
      </c>
      <c r="H14" s="17" t="s">
        <v>56</v>
      </c>
    </row>
    <row r="15" spans="1:8" x14ac:dyDescent="0.25">
      <c r="A15" s="12" t="s">
        <v>53</v>
      </c>
      <c r="B15" s="59" t="s">
        <v>54</v>
      </c>
      <c r="C15" s="60"/>
      <c r="D15" s="15">
        <v>67684.41</v>
      </c>
      <c r="E15" s="15">
        <v>61318.33</v>
      </c>
      <c r="F15" s="16">
        <v>90.59</v>
      </c>
      <c r="G15" s="17" t="s">
        <v>66</v>
      </c>
      <c r="H15" s="17" t="s">
        <v>56</v>
      </c>
    </row>
    <row r="16" spans="1:8" x14ac:dyDescent="0.25">
      <c r="A16" s="12" t="s">
        <v>53</v>
      </c>
      <c r="B16" s="59" t="s">
        <v>54</v>
      </c>
      <c r="C16" s="60"/>
      <c r="D16" s="15">
        <v>67684.41</v>
      </c>
      <c r="E16" s="15">
        <v>80788.12</v>
      </c>
      <c r="F16" s="16">
        <v>119.36</v>
      </c>
      <c r="G16" s="17" t="s">
        <v>67</v>
      </c>
      <c r="H16" s="17" t="s">
        <v>56</v>
      </c>
    </row>
    <row r="17" spans="1:8" x14ac:dyDescent="0.25">
      <c r="A17" s="61" t="s">
        <v>68</v>
      </c>
      <c r="B17" s="62"/>
      <c r="C17" s="63"/>
      <c r="D17" s="18">
        <v>736450.05</v>
      </c>
      <c r="E17" s="18">
        <v>746039.13</v>
      </c>
      <c r="F17" s="19">
        <v>101.3</v>
      </c>
      <c r="G17" s="17" t="s">
        <v>50</v>
      </c>
      <c r="H17" s="17" t="s">
        <v>50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Кирова, д. 8</vt:lpstr>
      <vt:lpstr>Работы 2019</vt:lpstr>
      <vt:lpstr>Справка</vt:lpstr>
      <vt:lpstr>'Кирова, д. 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2018-03-22T06:54:06Z</cp:lastPrinted>
  <dcterms:created xsi:type="dcterms:W3CDTF">2016-03-18T02:51:51Z</dcterms:created>
  <dcterms:modified xsi:type="dcterms:W3CDTF">2020-03-18T04:09:04Z</dcterms:modified>
</cp:coreProperties>
</file>