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Александро-Заводская, д. 1" sheetId="1" r:id="rId1"/>
    <sheet name="Работы 2020" sheetId="5" r:id="rId2"/>
    <sheet name="справка" sheetId="6" r:id="rId3"/>
  </sheets>
  <externalReferences>
    <externalReference r:id="rId4"/>
  </externalReferences>
  <definedNames>
    <definedName name="_xlnm._FilterDatabase" localSheetId="1" hidden="1">'Работы 2020'!$A$3:$E$21</definedName>
    <definedName name="_xlnm.Print_Area" localSheetId="0">'Александро-Заводская, д. 1'!$A$1:$D$53</definedName>
  </definedNames>
  <calcPr calcId="145621"/>
</workbook>
</file>

<file path=xl/calcChain.xml><?xml version="1.0" encoding="utf-8"?>
<calcChain xmlns="http://schemas.openxmlformats.org/spreadsheetml/2006/main">
  <c r="B8" i="1" l="1"/>
  <c r="B11" i="1" s="1"/>
  <c r="B44" i="1" l="1"/>
  <c r="B23" i="1"/>
  <c r="B25" i="5"/>
  <c r="B7" i="1" l="1"/>
  <c r="B30" i="1"/>
  <c r="B19" i="1"/>
  <c r="B13" i="1" l="1"/>
  <c r="B40" i="1"/>
  <c r="B16" i="1"/>
  <c r="B50" i="1" l="1"/>
  <c r="H50" i="1" s="1"/>
  <c r="B51" i="1" l="1"/>
  <c r="B52" i="1" l="1"/>
  <c r="B53" i="1" s="1"/>
</calcChain>
</file>

<file path=xl/sharedStrings.xml><?xml version="1.0" encoding="utf-8"?>
<sst xmlns="http://schemas.openxmlformats.org/spreadsheetml/2006/main" count="206" uniqueCount="96">
  <si>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</si>
  <si>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</si>
  <si>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</si>
  <si>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</si>
  <si>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</si>
  <si>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</si>
  <si>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</si>
  <si>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</si>
  <si>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</si>
  <si>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</si>
  <si>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</si>
  <si>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</si>
  <si>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</si>
  <si>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</si>
  <si>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</si>
  <si>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</si>
  <si>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</si>
  <si>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</si>
  <si>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</si>
  <si>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</si>
  <si>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</si>
  <si>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</si>
  <si>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</si>
  <si>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</si>
  <si>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</si>
  <si>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</si>
  <si>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</si>
  <si>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Александро-Заводская, д. 1</t>
  </si>
  <si>
    <t>Кол-во</t>
  </si>
  <si>
    <t>Ед.изм</t>
  </si>
  <si>
    <t>Наименование работ</t>
  </si>
  <si>
    <t xml:space="preserve">По адресу АЛЕК-ЗАВОДСКАЯ ул. д.1                                       </t>
  </si>
  <si>
    <t>Доходы по дому:</t>
  </si>
  <si>
    <t>Выезд а/машины по заявке</t>
  </si>
  <si>
    <t>выезд</t>
  </si>
  <si>
    <t>шт.</t>
  </si>
  <si>
    <t>Справка об уровне сбора платы за жилое помещение по состоянию на 17.02.2020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</si>
  <si>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</si>
  <si>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</si>
  <si>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</si>
  <si>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</si>
  <si>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</si>
  <si>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</si>
  <si>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</si>
  <si>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</si>
  <si>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</si>
  <si>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</si>
  <si>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09</t>
  </si>
  <si>
    <t>АЛЕК-ЗАВОДСКАЯ ул. д.1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</si>
  <si>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</si>
  <si>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</si>
  <si>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</si>
  <si>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</si>
  <si>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</si>
  <si>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</si>
  <si>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</si>
  <si>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</si>
  <si>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</si>
  <si>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</si>
  <si>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</si>
  <si>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</si>
  <si>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</si>
  <si>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</si>
  <si>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</si>
  <si>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</si>
  <si>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Cуммa</t>
  </si>
  <si>
    <t>Востановление фазного, нулевого питающего провода на подъезд и т.д</t>
  </si>
  <si>
    <t>место</t>
  </si>
  <si>
    <t>Вывоз ТКО 1,2 кв. 2020 г. К=0,6;0,8;0,85;0,9;1</t>
  </si>
  <si>
    <t>Исполнение заявок не связаных с ремонтом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</si>
  <si>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</si>
  <si>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</si>
  <si>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Отключение отопления</t>
  </si>
  <si>
    <t>Смена дощатых полов</t>
  </si>
  <si>
    <t>Смена задвижек д.50</t>
  </si>
  <si>
    <t>Содержание ДРС 1,2 кв. 2020 г.коэф. 0,6</t>
  </si>
  <si>
    <t>Содержание ДРС 3,4 кв. 2020 г.коэф. 0,6</t>
  </si>
  <si>
    <t>Уборка МОП 1,2 кв. 2020 г. К=0,6</t>
  </si>
  <si>
    <t>Уборка МОП 3,4 кв. 2020 г. К=0,6</t>
  </si>
  <si>
    <t>Уборка придомовой территории 1,2 кв. 2020 г. К=0,6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</si>
  <si>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</si>
  <si>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</si>
  <si>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</si>
  <si>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Устройство врезки д 15 для промывки системы отопления</t>
  </si>
  <si>
    <t>Устройство соединения эл.проводов с исп-ем СИЗ № 3</t>
  </si>
  <si>
    <t>1 соед.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</si>
  <si>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</si>
  <si>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</si>
  <si>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</si>
  <si>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</si>
  <si>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</si>
  <si>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</si>
  <si>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</si>
  <si>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</si>
  <si>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</si>
  <si>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>Синтез (Алекзаводская,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</si>
</sst>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9" fillId="0" borderId="0" xfId="0" applyFont="1" applyFill="1"/>
    <xf numFmtId="43" fontId="2" fillId="0" borderId="0" xfId="3" applyFont="1" applyFill="1" applyAlignment="1">
      <alignment vertical="center"/>
    </xf>
    <xf numFmtId="0" fontId="10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43" fontId="11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3" fontId="4" fillId="0" borderId="2" xfId="3" applyFont="1" applyFill="1" applyBorder="1" applyAlignment="1">
      <alignment horizontal="center" vertical="center" wrapText="1"/>
    </xf>
    <xf numFmtId="4" fontId="11" fillId="0" borderId="2" xfId="3" applyNumberFormat="1" applyFont="1" applyFill="1" applyBorder="1" applyAlignment="1">
      <alignment horizontal="right" vertical="center" wrapText="1"/>
    </xf>
    <xf numFmtId="4" fontId="12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6" fillId="0" borderId="2" xfId="3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/>
    <xf numFmtId="0" fontId="29" fillId="34" borderId="11" xfId="0" applyNumberFormat="1" applyFont="1" applyFill="1" applyBorder="1" applyAlignment="1" applyProtection="1">
      <alignment horizontal="center" vertical="top" wrapText="1"/>
    </xf>
    <xf numFmtId="0" fontId="29" fillId="34" borderId="11" xfId="0" applyNumberFormat="1" applyFont="1" applyFill="1" applyBorder="1" applyAlignment="1" applyProtection="1">
      <alignment horizontal="left" vertical="center" wrapText="1"/>
    </xf>
    <xf numFmtId="0" fontId="29" fillId="34" borderId="12" xfId="0" applyNumberFormat="1" applyFont="1" applyFill="1" applyBorder="1" applyAlignment="1" applyProtection="1">
      <alignment horizontal="left" vertical="center" wrapText="1"/>
    </xf>
    <xf numFmtId="4" fontId="29" fillId="34" borderId="11" xfId="0" applyNumberFormat="1" applyFont="1" applyFill="1" applyBorder="1" applyAlignment="1" applyProtection="1">
      <alignment horizontal="center" vertical="top" wrapText="1"/>
    </xf>
    <xf numFmtId="2" fontId="29" fillId="34" borderId="11" xfId="0" applyNumberFormat="1" applyFont="1" applyFill="1" applyBorder="1" applyAlignment="1" applyProtection="1">
      <alignment horizontal="center" vertical="top" wrapText="1"/>
    </xf>
    <xf numFmtId="0" fontId="29" fillId="34" borderId="11" xfId="0" applyNumberFormat="1" applyFont="1" applyFill="1" applyBorder="1" applyAlignment="1" applyProtection="1">
      <alignment horizontal="center" vertical="center" wrapText="1"/>
    </xf>
    <xf numFmtId="4" fontId="29" fillId="34" borderId="11" xfId="0" applyNumberFormat="1" applyFont="1" applyFill="1" applyBorder="1" applyAlignment="1" applyProtection="1">
      <alignment horizontal="center" vertical="center" wrapText="1"/>
    </xf>
    <xf numFmtId="2" fontId="29" fillId="34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164" fontId="0" fillId="0" borderId="15" xfId="0" applyNumberFormat="1" applyFill="1" applyBorder="1"/>
    <xf numFmtId="164" fontId="13" fillId="0" borderId="15" xfId="0" applyNumberFormat="1" applyFont="1" applyFill="1" applyBorder="1"/>
    <xf numFmtId="49" fontId="0" fillId="33" borderId="15" xfId="0" applyNumberFormat="1" applyFill="1" applyBorder="1"/>
    <xf numFmtId="164" fontId="0" fillId="33" borderId="15" xfId="0" applyNumberFormat="1" applyFill="1" applyBorder="1"/>
    <xf numFmtId="0" fontId="0" fillId="33" borderId="0" xfId="0" applyFill="1"/>
    <xf numFmtId="164" fontId="0" fillId="0" borderId="0" xfId="0" applyNumberFormat="1"/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9" fillId="34" borderId="12" xfId="0" applyNumberFormat="1" applyFont="1" applyFill="1" applyBorder="1" applyAlignment="1" applyProtection="1">
      <alignment horizontal="center" vertical="top" wrapText="1"/>
    </xf>
    <xf numFmtId="0" fontId="29" fillId="34" borderId="13" xfId="0" applyNumberFormat="1" applyFont="1" applyFill="1" applyBorder="1" applyAlignment="1" applyProtection="1">
      <alignment horizontal="center" vertical="top" wrapText="1"/>
    </xf>
    <xf numFmtId="0" fontId="29" fillId="34" borderId="12" xfId="0" applyNumberFormat="1" applyFont="1" applyFill="1" applyBorder="1" applyAlignment="1" applyProtection="1">
      <alignment horizontal="center" vertical="center" wrapText="1"/>
    </xf>
    <xf numFmtId="0" fontId="29" fillId="34" borderId="14" xfId="0" applyNumberFormat="1" applyFont="1" applyFill="1" applyBorder="1" applyAlignment="1" applyProtection="1">
      <alignment horizontal="center" vertical="center" wrapText="1"/>
    </xf>
    <xf numFmtId="0" fontId="29" fillId="34" borderId="13" xfId="0" applyNumberFormat="1" applyFont="1" applyFill="1" applyBorder="1" applyAlignment="1" applyProtection="1">
      <alignment horizontal="center" vertical="center" wrapText="1"/>
    </xf>
    <xf numFmtId="0" fontId="28" fillId="34" borderId="0" xfId="0" applyNumberFormat="1" applyFont="1" applyFill="1" applyBorder="1" applyAlignment="1" applyProtection="1">
      <alignment horizontal="center" vertical="top" wrapText="1"/>
    </xf>
    <xf numFmtId="0" fontId="29" fillId="34" borderId="14" xfId="0" applyNumberFormat="1" applyFont="1" applyFill="1" applyBorder="1" applyAlignment="1" applyProtection="1">
      <alignment horizontal="left" vertical="center" wrapText="1"/>
    </xf>
    <xf numFmtId="0" fontId="29" fillId="34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53"/>
  <sheetViews>
    <sheetView tabSelected="1" workbookViewId="0">
      <pane ySplit="3" topLeftCell="A49" activePane="bottomLeft" state="frozen"/>
      <selection pane="bottomLeft" activeCell="L22" sqref="L22"/>
    </sheetView>
  </sheetViews>
  <sheetFormatPr defaultRowHeight="15" x14ac:dyDescent="0.25"/>
  <cols>
    <col min="1" max="1" width="69.28515625" style="5" customWidth="1"/>
    <col min="2" max="2" width="20.42578125" style="7" customWidth="1"/>
    <col min="3" max="3" width="12.140625" style="3" customWidth="1"/>
    <col min="4" max="4" width="16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51" customHeight="1" x14ac:dyDescent="0.25">
      <c r="A1" s="51" t="s">
        <v>6</v>
      </c>
      <c r="B1" s="51"/>
      <c r="C1" s="51"/>
      <c r="D1" s="51"/>
    </row>
    <row r="2" spans="1:4" s="8" customFormat="1" ht="15.75" x14ac:dyDescent="0.25">
      <c r="A2" s="22" t="s">
        <v>27</v>
      </c>
      <c r="B2" s="53" t="s">
        <v>86</v>
      </c>
      <c r="C2" s="53"/>
      <c r="D2" s="53"/>
    </row>
    <row r="3" spans="1:4" ht="60" customHeight="1" x14ac:dyDescent="0.25">
      <c r="A3" s="9" t="s">
        <v>2</v>
      </c>
      <c r="B3" s="10" t="s">
        <v>26</v>
      </c>
      <c r="C3" s="11" t="s">
        <v>0</v>
      </c>
      <c r="D3" s="25" t="s">
        <v>1</v>
      </c>
    </row>
    <row r="4" spans="1:4" x14ac:dyDescent="0.25">
      <c r="A4" s="54" t="s">
        <v>32</v>
      </c>
      <c r="B4" s="54"/>
      <c r="C4" s="54"/>
      <c r="D4" s="54"/>
    </row>
    <row r="5" spans="1:4" x14ac:dyDescent="0.25">
      <c r="A5" s="13" t="s">
        <v>87</v>
      </c>
      <c r="B5" s="26">
        <v>113257.31</v>
      </c>
      <c r="C5" s="41" t="s">
        <v>63</v>
      </c>
      <c r="D5" s="12"/>
    </row>
    <row r="6" spans="1:4" x14ac:dyDescent="0.25">
      <c r="A6" s="13" t="s">
        <v>88</v>
      </c>
      <c r="B6" s="26">
        <v>136389.66</v>
      </c>
      <c r="C6" s="41" t="s">
        <v>63</v>
      </c>
      <c r="D6" s="12"/>
    </row>
    <row r="7" spans="1:4" x14ac:dyDescent="0.25">
      <c r="A7" s="13" t="s">
        <v>89</v>
      </c>
      <c r="B7" s="26">
        <f>B6-B5</f>
        <v>23132.350000000006</v>
      </c>
      <c r="C7" s="41" t="s">
        <v>63</v>
      </c>
      <c r="D7" s="12"/>
    </row>
    <row r="8" spans="1:4" x14ac:dyDescent="0.25">
      <c r="A8" s="14" t="s">
        <v>7</v>
      </c>
      <c r="B8" s="26">
        <f>SUM(B9:B10)</f>
        <v>66254.210000000006</v>
      </c>
      <c r="C8" s="41" t="s">
        <v>63</v>
      </c>
      <c r="D8" s="12"/>
    </row>
    <row r="9" spans="1:4" x14ac:dyDescent="0.25">
      <c r="A9" s="15" t="s">
        <v>95</v>
      </c>
      <c r="B9" s="26">
        <v>66254.210000000006</v>
      </c>
      <c r="C9" s="42" t="s">
        <v>63</v>
      </c>
      <c r="D9" s="12"/>
    </row>
    <row r="10" spans="1:4" x14ac:dyDescent="0.25">
      <c r="A10" s="15" t="s">
        <v>8</v>
      </c>
      <c r="B10" s="27">
        <v>0</v>
      </c>
      <c r="C10" s="41" t="s">
        <v>63</v>
      </c>
      <c r="D10" s="12"/>
    </row>
    <row r="11" spans="1:4" x14ac:dyDescent="0.25">
      <c r="A11" s="16" t="s">
        <v>90</v>
      </c>
      <c r="B11" s="28">
        <f>B5+B8</f>
        <v>179511.52000000002</v>
      </c>
      <c r="C11" s="41" t="s">
        <v>63</v>
      </c>
      <c r="D11" s="17"/>
    </row>
    <row r="12" spans="1:4" x14ac:dyDescent="0.25">
      <c r="A12" s="52" t="s">
        <v>9</v>
      </c>
      <c r="B12" s="52"/>
      <c r="C12" s="52"/>
      <c r="D12" s="52"/>
    </row>
    <row r="13" spans="1:4" ht="15.75" thickBot="1" x14ac:dyDescent="0.3">
      <c r="A13" s="18" t="s">
        <v>10</v>
      </c>
      <c r="B13" s="28">
        <f>B14+B15</f>
        <v>22563.72</v>
      </c>
      <c r="C13" s="41" t="s">
        <v>63</v>
      </c>
      <c r="D13" s="17"/>
    </row>
    <row r="14" spans="1:4" s="32" customFormat="1" ht="15.75" thickBot="1" x14ac:dyDescent="0.3">
      <c r="A14" s="44" t="s">
        <v>81</v>
      </c>
      <c r="B14" s="45">
        <v>11044.2</v>
      </c>
      <c r="C14" s="44" t="s">
        <v>5</v>
      </c>
      <c r="D14" s="45">
        <v>2796</v>
      </c>
    </row>
    <row r="15" spans="1:4" s="32" customFormat="1" ht="15.75" thickBot="1" x14ac:dyDescent="0.3">
      <c r="A15" s="44" t="s">
        <v>82</v>
      </c>
      <c r="B15" s="45">
        <v>11519.52</v>
      </c>
      <c r="C15" s="44" t="s">
        <v>4</v>
      </c>
      <c r="D15" s="45">
        <v>2796</v>
      </c>
    </row>
    <row r="16" spans="1:4" ht="29.25" thickBot="1" x14ac:dyDescent="0.3">
      <c r="A16" s="18" t="s">
        <v>11</v>
      </c>
      <c r="B16" s="28">
        <f>B18+B17</f>
        <v>6426.1399999999994</v>
      </c>
      <c r="C16" s="41" t="s">
        <v>63</v>
      </c>
      <c r="D16" s="17"/>
    </row>
    <row r="17" spans="1:5" s="32" customFormat="1" ht="15.75" thickBot="1" x14ac:dyDescent="0.3">
      <c r="A17" s="44" t="s">
        <v>77</v>
      </c>
      <c r="B17" s="45">
        <v>3718.68</v>
      </c>
      <c r="C17" s="44" t="s">
        <v>4</v>
      </c>
      <c r="D17" s="45">
        <v>2796</v>
      </c>
    </row>
    <row r="18" spans="1:5" s="32" customFormat="1" ht="15.75" thickBot="1" x14ac:dyDescent="0.3">
      <c r="A18" s="44" t="s">
        <v>78</v>
      </c>
      <c r="B18" s="45">
        <v>2707.46</v>
      </c>
      <c r="C18" s="44" t="s">
        <v>4</v>
      </c>
      <c r="D18" s="45">
        <v>1631</v>
      </c>
    </row>
    <row r="19" spans="1:5" ht="15.75" thickBot="1" x14ac:dyDescent="0.3">
      <c r="A19" s="18" t="s">
        <v>12</v>
      </c>
      <c r="B19" s="28">
        <f>B20+B21</f>
        <v>2522.13</v>
      </c>
      <c r="C19" s="41" t="s">
        <v>63</v>
      </c>
      <c r="D19" s="20"/>
    </row>
    <row r="20" spans="1:5" s="32" customFormat="1" ht="15.75" thickBot="1" x14ac:dyDescent="0.3">
      <c r="A20" s="44" t="s">
        <v>68</v>
      </c>
      <c r="B20" s="45">
        <v>2522.13</v>
      </c>
      <c r="C20" s="44" t="s">
        <v>13</v>
      </c>
      <c r="D20" s="45">
        <v>39</v>
      </c>
    </row>
    <row r="21" spans="1:5" s="19" customFormat="1" x14ac:dyDescent="0.25">
      <c r="A21" s="23"/>
      <c r="B21" s="29"/>
      <c r="C21" s="24"/>
      <c r="D21" s="24"/>
    </row>
    <row r="22" spans="1:5" ht="28.5" x14ac:dyDescent="0.25">
      <c r="A22" s="18" t="s">
        <v>14</v>
      </c>
      <c r="B22" s="28">
        <v>0</v>
      </c>
      <c r="C22" s="41" t="s">
        <v>63</v>
      </c>
      <c r="D22" s="17"/>
    </row>
    <row r="23" spans="1:5" ht="43.5" thickBot="1" x14ac:dyDescent="0.3">
      <c r="A23" s="18" t="s">
        <v>15</v>
      </c>
      <c r="B23" s="30">
        <f>SUM(B24:B27)</f>
        <v>1945.3</v>
      </c>
      <c r="C23" s="41" t="s">
        <v>63</v>
      </c>
      <c r="D23" s="21"/>
    </row>
    <row r="24" spans="1:5" s="32" customFormat="1" ht="15.75" thickBot="1" x14ac:dyDescent="0.3">
      <c r="A24" s="44" t="s">
        <v>66</v>
      </c>
      <c r="B24" s="45">
        <v>598.19000000000005</v>
      </c>
      <c r="C24" s="44" t="s">
        <v>67</v>
      </c>
      <c r="D24" s="45">
        <v>1</v>
      </c>
    </row>
    <row r="25" spans="1:5" s="32" customFormat="1" ht="15.75" thickBot="1" x14ac:dyDescent="0.3">
      <c r="A25" s="44" t="s">
        <v>69</v>
      </c>
      <c r="B25" s="45">
        <v>697.08</v>
      </c>
      <c r="C25" s="44" t="s">
        <v>35</v>
      </c>
      <c r="D25" s="45">
        <v>3</v>
      </c>
    </row>
    <row r="26" spans="1:5" s="32" customFormat="1" ht="15.75" thickBot="1" x14ac:dyDescent="0.3">
      <c r="A26" s="44" t="s">
        <v>73</v>
      </c>
      <c r="B26" s="45">
        <v>544.85</v>
      </c>
      <c r="C26" s="44" t="s">
        <v>4</v>
      </c>
      <c r="D26" s="45">
        <v>0.5</v>
      </c>
    </row>
    <row r="27" spans="1:5" s="32" customFormat="1" ht="15.75" thickBot="1" x14ac:dyDescent="0.3">
      <c r="A27" s="44" t="s">
        <v>84</v>
      </c>
      <c r="B27" s="45">
        <v>105.18</v>
      </c>
      <c r="C27" s="44" t="s">
        <v>85</v>
      </c>
      <c r="D27" s="45">
        <v>2</v>
      </c>
    </row>
    <row r="28" spans="1:5" s="19" customFormat="1" x14ac:dyDescent="0.25">
      <c r="A28" s="23"/>
      <c r="B28" s="29"/>
      <c r="C28" s="24"/>
      <c r="D28" s="24"/>
    </row>
    <row r="29" spans="1:5" s="19" customFormat="1" x14ac:dyDescent="0.25">
      <c r="A29" s="23"/>
      <c r="B29" s="29"/>
      <c r="C29" s="24"/>
      <c r="D29" s="24"/>
    </row>
    <row r="30" spans="1:5" ht="43.5" thickBot="1" x14ac:dyDescent="0.3">
      <c r="A30" s="18" t="s">
        <v>16</v>
      </c>
      <c r="B30" s="28">
        <f>SUM(B31:B34)</f>
        <v>10987.580000000002</v>
      </c>
      <c r="C30" s="41" t="s">
        <v>63</v>
      </c>
      <c r="D30" s="17"/>
      <c r="E30" s="4" t="s">
        <v>3</v>
      </c>
    </row>
    <row r="31" spans="1:5" s="32" customFormat="1" ht="15.75" thickBot="1" x14ac:dyDescent="0.3">
      <c r="A31" s="44" t="s">
        <v>33</v>
      </c>
      <c r="B31" s="45">
        <v>567.15</v>
      </c>
      <c r="C31" s="44" t="s">
        <v>34</v>
      </c>
      <c r="D31" s="45">
        <v>1</v>
      </c>
    </row>
    <row r="32" spans="1:5" s="32" customFormat="1" ht="15.75" thickBot="1" x14ac:dyDescent="0.3">
      <c r="A32" s="44" t="s">
        <v>83</v>
      </c>
      <c r="B32" s="45">
        <v>2088.4</v>
      </c>
      <c r="C32" s="44" t="s">
        <v>35</v>
      </c>
      <c r="D32" s="45">
        <v>2</v>
      </c>
    </row>
    <row r="33" spans="1:4" s="32" customFormat="1" ht="15.75" thickBot="1" x14ac:dyDescent="0.3">
      <c r="A33" s="44" t="s">
        <v>72</v>
      </c>
      <c r="B33" s="45">
        <v>1117.43</v>
      </c>
      <c r="C33" s="44" t="s">
        <v>35</v>
      </c>
      <c r="D33" s="45">
        <v>1</v>
      </c>
    </row>
    <row r="34" spans="1:4" s="32" customFormat="1" ht="15.75" thickBot="1" x14ac:dyDescent="0.3">
      <c r="A34" s="44" t="s">
        <v>74</v>
      </c>
      <c r="B34" s="45">
        <v>7214.6</v>
      </c>
      <c r="C34" s="44" t="s">
        <v>35</v>
      </c>
      <c r="D34" s="45">
        <v>2</v>
      </c>
    </row>
    <row r="35" spans="1:4" ht="28.5" x14ac:dyDescent="0.25">
      <c r="A35" s="18" t="s">
        <v>17</v>
      </c>
      <c r="B35" s="28">
        <v>0</v>
      </c>
      <c r="C35" s="41" t="s">
        <v>63</v>
      </c>
      <c r="D35" s="17"/>
    </row>
    <row r="36" spans="1:4" ht="28.5" x14ac:dyDescent="0.25">
      <c r="A36" s="18" t="s">
        <v>18</v>
      </c>
      <c r="B36" s="28">
        <v>0</v>
      </c>
      <c r="C36" s="41" t="s">
        <v>63</v>
      </c>
      <c r="D36" s="17"/>
    </row>
    <row r="37" spans="1:4" x14ac:dyDescent="0.25">
      <c r="A37" s="18" t="s">
        <v>19</v>
      </c>
      <c r="B37" s="28">
        <v>0</v>
      </c>
      <c r="C37" s="41" t="s">
        <v>63</v>
      </c>
      <c r="D37" s="17"/>
    </row>
    <row r="38" spans="1:4" ht="28.5" x14ac:dyDescent="0.25">
      <c r="A38" s="18" t="s">
        <v>20</v>
      </c>
      <c r="B38" s="28">
        <v>0</v>
      </c>
      <c r="C38" s="41" t="s">
        <v>63</v>
      </c>
      <c r="D38" s="17"/>
    </row>
    <row r="39" spans="1:4" ht="28.5" x14ac:dyDescent="0.25">
      <c r="A39" s="18" t="s">
        <v>21</v>
      </c>
      <c r="B39" s="28">
        <v>0</v>
      </c>
      <c r="C39" s="41" t="s">
        <v>63</v>
      </c>
      <c r="D39" s="17"/>
    </row>
    <row r="40" spans="1:4" ht="29.25" thickBot="1" x14ac:dyDescent="0.3">
      <c r="A40" s="18" t="s">
        <v>22</v>
      </c>
      <c r="B40" s="28">
        <f>B41+B42</f>
        <v>4194</v>
      </c>
      <c r="C40" s="41" t="s">
        <v>63</v>
      </c>
      <c r="D40" s="17"/>
    </row>
    <row r="41" spans="1:4" s="32" customFormat="1" ht="15.75" thickBot="1" x14ac:dyDescent="0.3">
      <c r="A41" s="44" t="s">
        <v>75</v>
      </c>
      <c r="B41" s="45">
        <v>1985.16</v>
      </c>
      <c r="C41" s="44" t="s">
        <v>5</v>
      </c>
      <c r="D41" s="45">
        <v>2796</v>
      </c>
    </row>
    <row r="42" spans="1:4" s="32" customFormat="1" ht="15.75" thickBot="1" x14ac:dyDescent="0.3">
      <c r="A42" s="44" t="s">
        <v>76</v>
      </c>
      <c r="B42" s="45">
        <v>2208.84</v>
      </c>
      <c r="C42" s="44" t="s">
        <v>4</v>
      </c>
      <c r="D42" s="45">
        <v>2796</v>
      </c>
    </row>
    <row r="43" spans="1:4" ht="28.5" x14ac:dyDescent="0.25">
      <c r="A43" s="18" t="s">
        <v>23</v>
      </c>
      <c r="B43" s="28">
        <v>0</v>
      </c>
      <c r="C43" s="41" t="s">
        <v>63</v>
      </c>
      <c r="D43" s="17"/>
    </row>
    <row r="44" spans="1:4" ht="57.75" thickBot="1" x14ac:dyDescent="0.3">
      <c r="A44" s="18" t="s">
        <v>24</v>
      </c>
      <c r="B44" s="28">
        <f>SUM(B45:B48)</f>
        <v>14662.220000000001</v>
      </c>
      <c r="C44" s="41" t="s">
        <v>63</v>
      </c>
      <c r="D44" s="17"/>
    </row>
    <row r="45" spans="1:4" s="32" customFormat="1" ht="15.75" thickBot="1" x14ac:dyDescent="0.3">
      <c r="A45" s="44" t="s">
        <v>70</v>
      </c>
      <c r="B45" s="45">
        <v>47.53</v>
      </c>
      <c r="C45" s="44" t="s">
        <v>4</v>
      </c>
      <c r="D45" s="45">
        <v>2796</v>
      </c>
    </row>
    <row r="46" spans="1:4" s="32" customFormat="1" ht="15.75" thickBot="1" x14ac:dyDescent="0.3">
      <c r="A46" s="44" t="s">
        <v>71</v>
      </c>
      <c r="B46" s="45">
        <v>47.53</v>
      </c>
      <c r="C46" s="44" t="s">
        <v>4</v>
      </c>
      <c r="D46" s="45">
        <v>2796</v>
      </c>
    </row>
    <row r="47" spans="1:4" s="32" customFormat="1" ht="15.75" thickBot="1" x14ac:dyDescent="0.3">
      <c r="A47" s="44" t="s">
        <v>79</v>
      </c>
      <c r="B47" s="45">
        <v>6878.16</v>
      </c>
      <c r="C47" s="44" t="s">
        <v>4</v>
      </c>
      <c r="D47" s="45">
        <v>2796</v>
      </c>
    </row>
    <row r="48" spans="1:4" s="32" customFormat="1" ht="15.75" thickBot="1" x14ac:dyDescent="0.3">
      <c r="A48" s="44" t="s">
        <v>80</v>
      </c>
      <c r="B48" s="45">
        <v>7689</v>
      </c>
      <c r="C48" s="44" t="s">
        <v>4</v>
      </c>
      <c r="D48" s="45">
        <v>2796</v>
      </c>
    </row>
    <row r="49" spans="1:8" x14ac:dyDescent="0.25">
      <c r="A49" s="18" t="s">
        <v>25</v>
      </c>
      <c r="B49" s="28">
        <v>0</v>
      </c>
      <c r="C49" s="41" t="s">
        <v>63</v>
      </c>
      <c r="D49" s="17"/>
    </row>
    <row r="50" spans="1:8" x14ac:dyDescent="0.25">
      <c r="A50" s="16" t="s">
        <v>91</v>
      </c>
      <c r="B50" s="28">
        <f>B13+B16+B19+B22+B23+B30+B35+B36+B37+B38+B39+B40+B43+B44</f>
        <v>63301.090000000004</v>
      </c>
      <c r="C50" s="41" t="s">
        <v>63</v>
      </c>
      <c r="D50" s="17"/>
      <c r="H50" s="1" t="e">
        <f>B50='[1]Работы 2020'!C21</f>
        <v>#REF!</v>
      </c>
    </row>
    <row r="51" spans="1:8" x14ac:dyDescent="0.25">
      <c r="A51" s="16" t="s">
        <v>92</v>
      </c>
      <c r="B51" s="28">
        <f>B50*1.2+B49</f>
        <v>75961.308000000005</v>
      </c>
      <c r="C51" s="41" t="s">
        <v>63</v>
      </c>
      <c r="D51" s="17"/>
    </row>
    <row r="52" spans="1:8" x14ac:dyDescent="0.25">
      <c r="A52" s="16" t="s">
        <v>93</v>
      </c>
      <c r="B52" s="28">
        <f>B5+B8-B51</f>
        <v>103550.21200000001</v>
      </c>
      <c r="C52" s="41" t="s">
        <v>63</v>
      </c>
      <c r="D52" s="17"/>
    </row>
    <row r="53" spans="1:8" ht="28.5" x14ac:dyDescent="0.25">
      <c r="A53" s="18" t="s">
        <v>94</v>
      </c>
      <c r="B53" s="28">
        <f>B52+B7</f>
        <v>126682.56200000002</v>
      </c>
      <c r="C53" s="41" t="s">
        <v>63</v>
      </c>
      <c r="D53" s="17"/>
    </row>
  </sheetData>
  <sheetProtection formatCells="0" formatColumns="0" formatRows="0" sort="0" autoFilter="0" pivotTables="0"/>
  <mergeCells count="4">
    <mergeCell ref="A1:D1"/>
    <mergeCell ref="A12:D12"/>
    <mergeCell ref="B2:D2"/>
    <mergeCell ref="A4:D4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29"/>
  <sheetViews>
    <sheetView workbookViewId="0">
      <pane ySplit="3" topLeftCell="A4" activePane="bottomLeft" state="frozen"/>
      <selection pane="bottomLeft" activeCell="B29" sqref="B29"/>
    </sheetView>
  </sheetViews>
  <sheetFormatPr defaultRowHeight="15" x14ac:dyDescent="0.25"/>
  <cols>
    <col min="1" max="1" width="70.5703125" style="32" customWidth="1"/>
    <col min="2" max="2" width="12.5703125" style="32" customWidth="1"/>
    <col min="3" max="3" width="20.5703125" style="32" customWidth="1"/>
    <col min="4" max="4" width="12.5703125" style="32" customWidth="1"/>
    <col min="5" max="16384" width="9.140625" style="32"/>
  </cols>
  <sheetData>
    <row r="2" spans="1:4" x14ac:dyDescent="0.25">
      <c r="A2" s="32" t="s">
        <v>64</v>
      </c>
    </row>
    <row r="3" spans="1:4" x14ac:dyDescent="0.25">
      <c r="A3" s="32" t="s">
        <v>31</v>
      </c>
    </row>
    <row r="4" spans="1:4" ht="15.75" thickBot="1" x14ac:dyDescent="0.3"/>
    <row r="5" spans="1:4" ht="15.75" thickBot="1" x14ac:dyDescent="0.3">
      <c r="A5" s="43" t="s">
        <v>30</v>
      </c>
      <c r="B5" s="43" t="s">
        <v>65</v>
      </c>
      <c r="C5" s="43" t="s">
        <v>29</v>
      </c>
      <c r="D5" s="43" t="s">
        <v>28</v>
      </c>
    </row>
    <row r="6" spans="1:4" s="49" customFormat="1" ht="15.75" thickBot="1" x14ac:dyDescent="0.3">
      <c r="A6" s="47" t="s">
        <v>66</v>
      </c>
      <c r="B6" s="48">
        <v>598.19000000000005</v>
      </c>
      <c r="C6" s="47" t="s">
        <v>67</v>
      </c>
      <c r="D6" s="48">
        <v>1</v>
      </c>
    </row>
    <row r="7" spans="1:4" s="49" customFormat="1" ht="15.75" thickBot="1" x14ac:dyDescent="0.3">
      <c r="A7" s="47" t="s">
        <v>68</v>
      </c>
      <c r="B7" s="48">
        <v>2522.13</v>
      </c>
      <c r="C7" s="47" t="s">
        <v>13</v>
      </c>
      <c r="D7" s="48">
        <v>39</v>
      </c>
    </row>
    <row r="8" spans="1:4" s="49" customFormat="1" ht="15.75" thickBot="1" x14ac:dyDescent="0.3">
      <c r="A8" s="47" t="s">
        <v>33</v>
      </c>
      <c r="B8" s="48">
        <v>567.15</v>
      </c>
      <c r="C8" s="47" t="s">
        <v>34</v>
      </c>
      <c r="D8" s="48">
        <v>1</v>
      </c>
    </row>
    <row r="9" spans="1:4" s="49" customFormat="1" ht="15.75" thickBot="1" x14ac:dyDescent="0.3">
      <c r="A9" s="47" t="s">
        <v>69</v>
      </c>
      <c r="B9" s="48">
        <v>697.08</v>
      </c>
      <c r="C9" s="47" t="s">
        <v>35</v>
      </c>
      <c r="D9" s="48">
        <v>3</v>
      </c>
    </row>
    <row r="10" spans="1:4" s="49" customFormat="1" ht="15.75" thickBot="1" x14ac:dyDescent="0.3">
      <c r="A10" s="47" t="s">
        <v>70</v>
      </c>
      <c r="B10" s="48">
        <v>47.53</v>
      </c>
      <c r="C10" s="47" t="s">
        <v>4</v>
      </c>
      <c r="D10" s="48">
        <v>2796</v>
      </c>
    </row>
    <row r="11" spans="1:4" s="49" customFormat="1" ht="15.75" thickBot="1" x14ac:dyDescent="0.3">
      <c r="A11" s="47" t="s">
        <v>71</v>
      </c>
      <c r="B11" s="48">
        <v>47.53</v>
      </c>
      <c r="C11" s="47" t="s">
        <v>4</v>
      </c>
      <c r="D11" s="48">
        <v>2796</v>
      </c>
    </row>
    <row r="12" spans="1:4" s="49" customFormat="1" ht="15.75" thickBot="1" x14ac:dyDescent="0.3">
      <c r="A12" s="47" t="s">
        <v>72</v>
      </c>
      <c r="B12" s="48">
        <v>1117.43</v>
      </c>
      <c r="C12" s="47" t="s">
        <v>35</v>
      </c>
      <c r="D12" s="48">
        <v>1</v>
      </c>
    </row>
    <row r="13" spans="1:4" s="49" customFormat="1" ht="15.75" thickBot="1" x14ac:dyDescent="0.3">
      <c r="A13" s="47" t="s">
        <v>73</v>
      </c>
      <c r="B13" s="48">
        <v>544.85</v>
      </c>
      <c r="C13" s="47" t="s">
        <v>4</v>
      </c>
      <c r="D13" s="48">
        <v>0.5</v>
      </c>
    </row>
    <row r="14" spans="1:4" s="49" customFormat="1" ht="15.75" thickBot="1" x14ac:dyDescent="0.3">
      <c r="A14" s="47" t="s">
        <v>74</v>
      </c>
      <c r="B14" s="48">
        <v>7214.6</v>
      </c>
      <c r="C14" s="47" t="s">
        <v>35</v>
      </c>
      <c r="D14" s="48">
        <v>2</v>
      </c>
    </row>
    <row r="15" spans="1:4" s="49" customFormat="1" ht="15.75" thickBot="1" x14ac:dyDescent="0.3">
      <c r="A15" s="47" t="s">
        <v>75</v>
      </c>
      <c r="B15" s="48">
        <v>1985.16</v>
      </c>
      <c r="C15" s="47" t="s">
        <v>5</v>
      </c>
      <c r="D15" s="48">
        <v>2796</v>
      </c>
    </row>
    <row r="16" spans="1:4" s="49" customFormat="1" ht="15.75" thickBot="1" x14ac:dyDescent="0.3">
      <c r="A16" s="47" t="s">
        <v>76</v>
      </c>
      <c r="B16" s="48">
        <v>2208.84</v>
      </c>
      <c r="C16" s="47" t="s">
        <v>4</v>
      </c>
      <c r="D16" s="48">
        <v>2796</v>
      </c>
    </row>
    <row r="17" spans="1:4" s="49" customFormat="1" ht="15.75" thickBot="1" x14ac:dyDescent="0.3">
      <c r="A17" s="47" t="s">
        <v>77</v>
      </c>
      <c r="B17" s="48">
        <v>3718.68</v>
      </c>
      <c r="C17" s="47" t="s">
        <v>4</v>
      </c>
      <c r="D17" s="48">
        <v>2796</v>
      </c>
    </row>
    <row r="18" spans="1:4" s="49" customFormat="1" ht="15.75" thickBot="1" x14ac:dyDescent="0.3">
      <c r="A18" s="47" t="s">
        <v>78</v>
      </c>
      <c r="B18" s="48">
        <v>2707.46</v>
      </c>
      <c r="C18" s="47" t="s">
        <v>4</v>
      </c>
      <c r="D18" s="48">
        <v>1631</v>
      </c>
    </row>
    <row r="19" spans="1:4" s="49" customFormat="1" ht="15.75" thickBot="1" x14ac:dyDescent="0.3">
      <c r="A19" s="47" t="s">
        <v>79</v>
      </c>
      <c r="B19" s="48">
        <v>6878.16</v>
      </c>
      <c r="C19" s="47" t="s">
        <v>4</v>
      </c>
      <c r="D19" s="48">
        <v>2796</v>
      </c>
    </row>
    <row r="20" spans="1:4" s="49" customFormat="1" ht="15.75" thickBot="1" x14ac:dyDescent="0.3">
      <c r="A20" s="47" t="s">
        <v>80</v>
      </c>
      <c r="B20" s="48">
        <v>7689</v>
      </c>
      <c r="C20" s="47" t="s">
        <v>4</v>
      </c>
      <c r="D20" s="48">
        <v>2796</v>
      </c>
    </row>
    <row r="21" spans="1:4" s="49" customFormat="1" ht="15.75" thickBot="1" x14ac:dyDescent="0.3">
      <c r="A21" s="47" t="s">
        <v>81</v>
      </c>
      <c r="B21" s="48">
        <v>11044.2</v>
      </c>
      <c r="C21" s="47" t="s">
        <v>5</v>
      </c>
      <c r="D21" s="48">
        <v>2796</v>
      </c>
    </row>
    <row r="22" spans="1:4" s="49" customFormat="1" ht="15.75" thickBot="1" x14ac:dyDescent="0.3">
      <c r="A22" s="47" t="s">
        <v>82</v>
      </c>
      <c r="B22" s="48">
        <v>11519.52</v>
      </c>
      <c r="C22" s="47" t="s">
        <v>4</v>
      </c>
      <c r="D22" s="48">
        <v>2796</v>
      </c>
    </row>
    <row r="23" spans="1:4" s="49" customFormat="1" ht="15.75" thickBot="1" x14ac:dyDescent="0.3">
      <c r="A23" s="47" t="s">
        <v>83</v>
      </c>
      <c r="B23" s="48">
        <v>2088.4</v>
      </c>
      <c r="C23" s="47" t="s">
        <v>35</v>
      </c>
      <c r="D23" s="48">
        <v>2</v>
      </c>
    </row>
    <row r="24" spans="1:4" ht="15.75" thickBot="1" x14ac:dyDescent="0.3">
      <c r="A24" s="44" t="s">
        <v>84</v>
      </c>
      <c r="B24" s="45">
        <v>105.18</v>
      </c>
      <c r="C24" s="44" t="s">
        <v>85</v>
      </c>
      <c r="D24" s="45">
        <v>2</v>
      </c>
    </row>
    <row r="25" spans="1:4" ht="15.75" thickBot="1" x14ac:dyDescent="0.3">
      <c r="A25" s="44"/>
      <c r="B25" s="46">
        <f>SUM(B6:B24)</f>
        <v>63301.090000000011</v>
      </c>
      <c r="C25" s="44"/>
      <c r="D25" s="45"/>
    </row>
    <row r="27" spans="1:4" x14ac:dyDescent="0.25">
      <c r="B27" s="32">
        <v>63301.090000000004</v>
      </c>
    </row>
    <row r="29" spans="1:4" x14ac:dyDescent="0.25">
      <c r="B29" s="50"/>
    </row>
  </sheetData>
  <autoFilter ref="A3:E2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30" sqref="H30"/>
    </sheetView>
  </sheetViews>
  <sheetFormatPr defaultRowHeight="15" x14ac:dyDescent="0.25"/>
  <cols>
    <col min="2" max="3" width="13.5703125" customWidth="1"/>
    <col min="4" max="9" width="12.85546875" customWidth="1"/>
  </cols>
  <sheetData>
    <row r="1" spans="1:8" ht="16.5" x14ac:dyDescent="0.25">
      <c r="A1" s="60" t="s">
        <v>36</v>
      </c>
      <c r="B1" s="60"/>
      <c r="C1" s="60"/>
      <c r="D1" s="60"/>
      <c r="E1" s="60"/>
      <c r="F1" s="60"/>
      <c r="G1" s="60"/>
      <c r="H1" s="60"/>
    </row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s="31" customFormat="1" ht="25.5" x14ac:dyDescent="0.25">
      <c r="A3" s="38" t="s">
        <v>37</v>
      </c>
      <c r="B3" s="57" t="s">
        <v>38</v>
      </c>
      <c r="C3" s="59"/>
      <c r="D3" s="38" t="s">
        <v>39</v>
      </c>
      <c r="E3" s="38" t="s">
        <v>40</v>
      </c>
      <c r="F3" s="38" t="s">
        <v>41</v>
      </c>
      <c r="G3" s="38" t="s">
        <v>42</v>
      </c>
      <c r="H3" s="38" t="s">
        <v>43</v>
      </c>
    </row>
    <row r="4" spans="1:8" x14ac:dyDescent="0.25">
      <c r="A4" s="34" t="s">
        <v>44</v>
      </c>
      <c r="B4" s="35" t="s">
        <v>45</v>
      </c>
      <c r="C4" s="61" t="s">
        <v>46</v>
      </c>
      <c r="D4" s="61"/>
      <c r="E4" s="61"/>
      <c r="F4" s="61"/>
      <c r="G4" s="61"/>
      <c r="H4" s="62"/>
    </row>
    <row r="5" spans="1:8" x14ac:dyDescent="0.25">
      <c r="A5" s="33" t="s">
        <v>47</v>
      </c>
      <c r="B5" s="55" t="s">
        <v>48</v>
      </c>
      <c r="C5" s="56"/>
      <c r="D5" s="36">
        <v>10343.6</v>
      </c>
      <c r="E5" s="36">
        <v>7778.64</v>
      </c>
      <c r="F5" s="37">
        <v>75.2</v>
      </c>
      <c r="G5" s="38" t="s">
        <v>49</v>
      </c>
      <c r="H5" s="38" t="s">
        <v>50</v>
      </c>
    </row>
    <row r="6" spans="1:8" x14ac:dyDescent="0.25">
      <c r="A6" s="33" t="s">
        <v>47</v>
      </c>
      <c r="B6" s="55" t="s">
        <v>48</v>
      </c>
      <c r="C6" s="56"/>
      <c r="D6" s="36">
        <v>-34369.85</v>
      </c>
      <c r="E6" s="36">
        <v>6307.93</v>
      </c>
      <c r="F6" s="37">
        <v>-18.350000000000001</v>
      </c>
      <c r="G6" s="38" t="s">
        <v>51</v>
      </c>
      <c r="H6" s="38" t="s">
        <v>50</v>
      </c>
    </row>
    <row r="7" spans="1:8" x14ac:dyDescent="0.25">
      <c r="A7" s="33" t="s">
        <v>47</v>
      </c>
      <c r="B7" s="55" t="s">
        <v>48</v>
      </c>
      <c r="C7" s="56"/>
      <c r="D7" s="36">
        <v>10666.69</v>
      </c>
      <c r="E7" s="36">
        <v>11433.9</v>
      </c>
      <c r="F7" s="37">
        <v>107.19</v>
      </c>
      <c r="G7" s="38" t="s">
        <v>52</v>
      </c>
      <c r="H7" s="38" t="s">
        <v>50</v>
      </c>
    </row>
    <row r="8" spans="1:8" x14ac:dyDescent="0.25">
      <c r="A8" s="33" t="s">
        <v>47</v>
      </c>
      <c r="B8" s="55" t="s">
        <v>48</v>
      </c>
      <c r="C8" s="56"/>
      <c r="D8" s="36">
        <v>10781.79</v>
      </c>
      <c r="E8" s="36">
        <v>5402.28</v>
      </c>
      <c r="F8" s="37">
        <v>50.11</v>
      </c>
      <c r="G8" s="38" t="s">
        <v>53</v>
      </c>
      <c r="H8" s="38" t="s">
        <v>50</v>
      </c>
    </row>
    <row r="9" spans="1:8" x14ac:dyDescent="0.25">
      <c r="A9" s="33" t="s">
        <v>47</v>
      </c>
      <c r="B9" s="55" t="s">
        <v>48</v>
      </c>
      <c r="C9" s="56"/>
      <c r="D9" s="36">
        <v>10364.07</v>
      </c>
      <c r="E9" s="36">
        <v>16218.38</v>
      </c>
      <c r="F9" s="37">
        <v>156.49</v>
      </c>
      <c r="G9" s="38" t="s">
        <v>54</v>
      </c>
      <c r="H9" s="38" t="s">
        <v>50</v>
      </c>
    </row>
    <row r="10" spans="1:8" x14ac:dyDescent="0.25">
      <c r="A10" s="33" t="s">
        <v>47</v>
      </c>
      <c r="B10" s="55" t="s">
        <v>48</v>
      </c>
      <c r="C10" s="56"/>
      <c r="D10" s="36">
        <v>10781.79</v>
      </c>
      <c r="E10" s="36">
        <v>9538.1200000000008</v>
      </c>
      <c r="F10" s="37">
        <v>88.47</v>
      </c>
      <c r="G10" s="38" t="s">
        <v>55</v>
      </c>
      <c r="H10" s="38" t="s">
        <v>50</v>
      </c>
    </row>
    <row r="11" spans="1:8" x14ac:dyDescent="0.25">
      <c r="A11" s="33" t="s">
        <v>47</v>
      </c>
      <c r="B11" s="55" t="s">
        <v>48</v>
      </c>
      <c r="C11" s="56"/>
      <c r="D11" s="36">
        <v>11375.19</v>
      </c>
      <c r="E11" s="36">
        <v>9277.58</v>
      </c>
      <c r="F11" s="37">
        <v>81.56</v>
      </c>
      <c r="G11" s="38" t="s">
        <v>56</v>
      </c>
      <c r="H11" s="38" t="s">
        <v>50</v>
      </c>
    </row>
    <row r="12" spans="1:8" x14ac:dyDescent="0.25">
      <c r="A12" s="33" t="s">
        <v>47</v>
      </c>
      <c r="B12" s="55" t="s">
        <v>48</v>
      </c>
      <c r="C12" s="56"/>
      <c r="D12" s="36">
        <v>11375.19</v>
      </c>
      <c r="E12" s="36">
        <v>7452.7</v>
      </c>
      <c r="F12" s="37">
        <v>65.52</v>
      </c>
      <c r="G12" s="38" t="s">
        <v>57</v>
      </c>
      <c r="H12" s="38" t="s">
        <v>50</v>
      </c>
    </row>
    <row r="13" spans="1:8" x14ac:dyDescent="0.25">
      <c r="A13" s="33" t="s">
        <v>47</v>
      </c>
      <c r="B13" s="55" t="s">
        <v>48</v>
      </c>
      <c r="C13" s="56"/>
      <c r="D13" s="36">
        <v>11375.19</v>
      </c>
      <c r="E13" s="36">
        <v>8759.2900000000009</v>
      </c>
      <c r="F13" s="37">
        <v>77</v>
      </c>
      <c r="G13" s="38" t="s">
        <v>58</v>
      </c>
      <c r="H13" s="38" t="s">
        <v>50</v>
      </c>
    </row>
    <row r="14" spans="1:8" x14ac:dyDescent="0.25">
      <c r="A14" s="33" t="s">
        <v>47</v>
      </c>
      <c r="B14" s="55" t="s">
        <v>48</v>
      </c>
      <c r="C14" s="56"/>
      <c r="D14" s="36">
        <v>11375.19</v>
      </c>
      <c r="E14" s="36">
        <v>8537.7999999999993</v>
      </c>
      <c r="F14" s="37">
        <v>75.06</v>
      </c>
      <c r="G14" s="38" t="s">
        <v>59</v>
      </c>
      <c r="H14" s="38" t="s">
        <v>50</v>
      </c>
    </row>
    <row r="15" spans="1:8" x14ac:dyDescent="0.25">
      <c r="A15" s="33" t="s">
        <v>47</v>
      </c>
      <c r="B15" s="55" t="s">
        <v>48</v>
      </c>
      <c r="C15" s="56"/>
      <c r="D15" s="36">
        <v>8392.7900000000009</v>
      </c>
      <c r="E15" s="36">
        <v>6878.08</v>
      </c>
      <c r="F15" s="37">
        <v>81.95</v>
      </c>
      <c r="G15" s="38" t="s">
        <v>60</v>
      </c>
      <c r="H15" s="38" t="s">
        <v>50</v>
      </c>
    </row>
    <row r="16" spans="1:8" x14ac:dyDescent="0.25">
      <c r="A16" s="33" t="s">
        <v>47</v>
      </c>
      <c r="B16" s="55" t="s">
        <v>48</v>
      </c>
      <c r="C16" s="56"/>
      <c r="D16" s="36">
        <v>11375.19</v>
      </c>
      <c r="E16" s="36">
        <v>5061.32</v>
      </c>
      <c r="F16" s="37">
        <v>44.49</v>
      </c>
      <c r="G16" s="38" t="s">
        <v>61</v>
      </c>
      <c r="H16" s="38" t="s">
        <v>50</v>
      </c>
    </row>
    <row r="17" spans="1:8" x14ac:dyDescent="0.25">
      <c r="A17" s="57" t="s">
        <v>62</v>
      </c>
      <c r="B17" s="58"/>
      <c r="C17" s="59"/>
      <c r="D17" s="39">
        <v>83836.83</v>
      </c>
      <c r="E17" s="39">
        <v>102646.02</v>
      </c>
      <c r="F17" s="40">
        <v>122.44</v>
      </c>
      <c r="G17" s="38" t="s">
        <v>44</v>
      </c>
      <c r="H17" s="38" t="s">
        <v>44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Александро-Заводская, д. 1</vt:lpstr>
      <vt:lpstr>Работы 2020</vt:lpstr>
      <vt:lpstr>справка</vt:lpstr>
      <vt:lpstr>'Александро-Заводская, д. 1'!Область_печати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2021-03-03T01:41:01Z</cp:lastPrinted>
  <dcterms:created xsi:type="dcterms:W3CDTF">2016-03-18T02:51:51Z</dcterms:created>
  <dcterms:modified xsi:type="dcterms:W3CDTF">2021-03-03T05:42:31Z</dcterms:modified>
</cp:coreProperties>
</file>