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Лист1!$A$1:$E$90</definedName>
  </definedNames>
  <calcPr calcId="124519"/>
</workbook>
</file>

<file path=xl/calcChain.xml><?xml version="1.0" encoding="utf-8"?>
<calcChain xmlns="http://schemas.openxmlformats.org/spreadsheetml/2006/main">
  <c r="C90" i="1"/>
  <c r="C89"/>
  <c r="C88"/>
  <c r="C87"/>
  <c r="C12"/>
  <c r="C8"/>
  <c r="C9"/>
  <c r="C81"/>
  <c r="C77"/>
  <c r="C74"/>
  <c r="C46"/>
  <c r="C30"/>
  <c r="C23"/>
  <c r="C20"/>
  <c r="C17"/>
  <c r="C14"/>
  <c r="C71"/>
  <c r="C70"/>
  <c r="C86" l="1"/>
  <c r="B69" l="1"/>
  <c r="C85" l="1"/>
  <c r="B81" l="1"/>
  <c r="B71"/>
  <c r="B86" l="1"/>
  <c r="B85" s="1"/>
  <c r="B77"/>
  <c r="B74"/>
  <c r="B72"/>
  <c r="B70"/>
  <c r="B20"/>
  <c r="B17"/>
  <c r="B14"/>
  <c r="B87" l="1"/>
</calcChain>
</file>

<file path=xl/sharedStrings.xml><?xml version="1.0" encoding="utf-8"?>
<sst xmlns="http://schemas.openxmlformats.org/spreadsheetml/2006/main" count="279" uniqueCount="116">
  <si>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</si>
  <si>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</si>
  <si>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</si>
  <si>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</si>
  <si>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</si>
  <si>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</si>
  <si>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</si>
  <si>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</si>
  <si>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</si>
  <si>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</si>
  <si>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</si>
  <si>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</si>
  <si>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</si>
  <si>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</si>
  <si>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</si>
  <si>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</si>
  <si>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</si>
  <si>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</si>
  <si>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</si>
  <si>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</si>
  <si>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</si>
  <si>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</si>
  <si>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</si>
  <si>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</si>
  <si>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</si>
  <si>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</si>
  <si>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</si>
  <si>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</si>
  <si>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</si>
  <si>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Анохина, д. 4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</si>
  <si>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</si>
  <si>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</si>
  <si>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</si>
  <si>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</si>
  <si>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</si>
  <si>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</si>
  <si>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</si>
  <si>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м</t>
  </si>
  <si>
    <t>1м</t>
  </si>
  <si>
    <t>Устранение свищей хомутами</t>
  </si>
  <si>
    <t>осмотр подвала</t>
  </si>
  <si>
    <t>раз</t>
  </si>
  <si>
    <t>прочистка канализационной сети внутренней</t>
  </si>
  <si>
    <t>Наименование работ</t>
  </si>
  <si>
    <t>Сумма</t>
  </si>
  <si>
    <t>Ед.изм</t>
  </si>
  <si>
    <t>Кол-во</t>
  </si>
  <si>
    <t>Ремонт вентилей д.20-32</t>
  </si>
  <si>
    <t>Смена сборки (без сварочных работ)</t>
  </si>
  <si>
    <t>подъезд</t>
  </si>
  <si>
    <t>сброс воздуха со стояков отопления</t>
  </si>
  <si>
    <t>ООО "УК Свет и музыка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</si>
  <si>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</si>
  <si>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</si>
  <si>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</si>
  <si>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</si>
  <si>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</si>
  <si>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</si>
  <si>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</si>
  <si>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</si>
  <si>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</si>
  <si>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</si>
  <si>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Дезинсекция "ЗКДС"</t>
  </si>
  <si>
    <t>Замена врезки в подвале на розливе</t>
  </si>
  <si>
    <t>шт.</t>
  </si>
  <si>
    <t>Замена электрической лампы накаливания</t>
  </si>
  <si>
    <t>Замена электропатрона с материалами при закрытой а</t>
  </si>
  <si>
    <t>Организация мест накоп.ртуть сод-х ламп 3,4 кв. 20</t>
  </si>
  <si>
    <t>Осмотр подвала</t>
  </si>
  <si>
    <t>1 дом</t>
  </si>
  <si>
    <t>Осмотр сантех. оборудования</t>
  </si>
  <si>
    <t>Очистка канализационной сети</t>
  </si>
  <si>
    <t>Очистка кровли домов от снега и сосулек</t>
  </si>
  <si>
    <t>Перезапуск (удаление воздуха) стояков отопления</t>
  </si>
  <si>
    <t>Почтовый ящик 5-и секционный</t>
  </si>
  <si>
    <t>Промазывание стыков ливневой канализации</t>
  </si>
  <si>
    <t>Прочистка канализационной сети дворовой</t>
  </si>
  <si>
    <t>Прочистка ливневого коллектора</t>
  </si>
  <si>
    <t>Ремонт оконных переплетов</t>
  </si>
  <si>
    <t>Смена вентиля до 20 мм</t>
  </si>
  <si>
    <t>Смена стекл</t>
  </si>
  <si>
    <t>Смена труб ХВС д.20</t>
  </si>
  <si>
    <t>Смена труб ХВС д.25</t>
  </si>
  <si>
    <t>Смена труб канализации д.100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</si>
  <si>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</si>
  <si>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</si>
  <si>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</si>
  <si>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</si>
  <si>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</si>
  <si>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</si>
  <si>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</si>
  <si>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</si>
  <si>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обратного клапана</t>
  </si>
  <si>
    <t>Установка пластиковых окон в подъзд г. Чита ул. Ан</t>
  </si>
  <si>
    <t>Установка почтовых ящиков (без ст-ти почтового ящи</t>
  </si>
  <si>
    <t>Установка светильников с датчиком на движение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</si>
  <si>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</si>
  <si>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</si>
  <si>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</si>
  <si>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навеска замка</t>
  </si>
  <si>
    <t>регулировка теплоносителя</t>
  </si>
  <si>
    <t>узел</t>
  </si>
  <si>
    <t>ремонт подъезда № 6</t>
  </si>
  <si>
    <t>ремонт подъездов № 7,8</t>
  </si>
  <si>
    <t>Управление жилым фондом 1,2 кв. 2019г. К=0,6;0,8;0,85;0,9;1</t>
  </si>
  <si>
    <t>Управление жилым фондом 3,4 кв. 2019г. К=0,6;0,8;0;85;0,9;1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</si>
  <si>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</si>
  <si>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</si>
  <si>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</si>
  <si>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</si>
  <si>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</si>
  <si>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</si>
  <si>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</si>
  <si>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</si>
  <si>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Организация мест накоп.ртуть сод-х ламп 3,4 кв. 2019</t>
  </si>
  <si>
    <t>ремонт подъездов № 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</si>
</sst>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43" fontId="11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6" fillId="3" borderId="2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topLeftCell="A79" workbookViewId="0">
      <selection activeCell="C91" sqref="C91"/>
    </sheetView>
  </sheetViews>
  <sheetFormatPr defaultRowHeight="15" outlineLevelRow="2"/>
  <cols>
    <col min="1" max="1" width="59.5703125" style="16" customWidth="1"/>
    <col min="2" max="2" width="15.5703125" style="6" hidden="1" customWidth="1"/>
    <col min="3" max="3" width="15.5703125" style="15" customWidth="1"/>
    <col min="4" max="4" width="9.28515625" style="16" customWidth="1"/>
    <col min="5" max="5" width="14.42578125" style="17" customWidth="1"/>
    <col min="6" max="6" width="8.42578125" style="18" customWidth="1"/>
    <col min="7" max="16384" width="9.140625" style="18"/>
  </cols>
  <sheetData>
    <row r="1" spans="1:5" ht="37.5" customHeight="1">
      <c r="A1" s="37" t="s">
        <v>7</v>
      </c>
      <c r="B1" s="37"/>
      <c r="C1" s="37"/>
      <c r="D1" s="37"/>
      <c r="E1" s="37"/>
    </row>
    <row r="2" spans="1:5" ht="17.25" customHeight="1">
      <c r="A2" s="25" t="s">
        <v>29</v>
      </c>
      <c r="B2" s="9" t="s">
        <v>5</v>
      </c>
      <c r="C2" s="39" t="s">
        <v>52</v>
      </c>
      <c r="D2" s="39"/>
      <c r="E2" s="39"/>
    </row>
    <row r="3" spans="1:5" ht="57">
      <c r="A3" s="19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19" t="s">
        <v>53</v>
      </c>
      <c r="B4" s="1"/>
      <c r="C4" s="1">
        <v>1134396.4876000003</v>
      </c>
      <c r="D4" s="21" t="s">
        <v>26</v>
      </c>
      <c r="E4" s="8"/>
    </row>
    <row r="5" spans="1:5">
      <c r="A5" s="40" t="s">
        <v>28</v>
      </c>
      <c r="B5" s="41"/>
      <c r="C5" s="41"/>
      <c r="D5" s="41"/>
      <c r="E5" s="42"/>
    </row>
    <row r="6" spans="1:5" ht="28.5">
      <c r="A6" s="19" t="s">
        <v>54</v>
      </c>
      <c r="B6" s="1"/>
      <c r="C6" s="1">
        <v>1528618.54</v>
      </c>
      <c r="D6" s="21" t="s">
        <v>26</v>
      </c>
      <c r="E6" s="8"/>
    </row>
    <row r="7" spans="1:5">
      <c r="A7" s="19" t="s">
        <v>55</v>
      </c>
      <c r="B7" s="1"/>
      <c r="C7" s="1">
        <v>1537494.68</v>
      </c>
      <c r="D7" s="21" t="s">
        <v>26</v>
      </c>
      <c r="E7" s="8"/>
    </row>
    <row r="8" spans="1:5">
      <c r="A8" s="19" t="s">
        <v>56</v>
      </c>
      <c r="B8" s="1"/>
      <c r="C8" s="1">
        <f>C7-C6</f>
        <v>8876.1399999998976</v>
      </c>
      <c r="D8" s="21" t="s">
        <v>26</v>
      </c>
      <c r="E8" s="8"/>
    </row>
    <row r="9" spans="1:5">
      <c r="A9" s="19" t="s">
        <v>8</v>
      </c>
      <c r="B9" s="1"/>
      <c r="C9" s="1">
        <f>C10+C11</f>
        <v>27087.360000000001</v>
      </c>
      <c r="D9" s="21" t="s">
        <v>26</v>
      </c>
      <c r="E9" s="8"/>
    </row>
    <row r="10" spans="1:5">
      <c r="A10" s="27" t="s">
        <v>51</v>
      </c>
      <c r="B10" s="28"/>
      <c r="C10" s="28">
        <v>0</v>
      </c>
      <c r="D10" s="21"/>
      <c r="E10" s="29"/>
    </row>
    <row r="11" spans="1:5">
      <c r="A11" s="19" t="s">
        <v>9</v>
      </c>
      <c r="B11" s="1"/>
      <c r="C11" s="28">
        <v>27087.360000000001</v>
      </c>
      <c r="D11" s="21" t="s">
        <v>26</v>
      </c>
      <c r="E11" s="8"/>
    </row>
    <row r="12" spans="1:5">
      <c r="A12" s="30" t="s">
        <v>57</v>
      </c>
      <c r="B12" s="9"/>
      <c r="C12" s="14">
        <f>C6+C9</f>
        <v>1555705.9000000001</v>
      </c>
      <c r="D12" s="21" t="s">
        <v>26</v>
      </c>
      <c r="E12" s="2"/>
    </row>
    <row r="13" spans="1:5">
      <c r="A13" s="38" t="s">
        <v>10</v>
      </c>
      <c r="B13" s="38"/>
      <c r="C13" s="38"/>
      <c r="D13" s="38"/>
      <c r="E13" s="38"/>
    </row>
    <row r="14" spans="1:5" ht="29.25" thickBot="1">
      <c r="A14" s="25" t="s">
        <v>11</v>
      </c>
      <c r="B14" s="9" t="e">
        <f>#REF!</f>
        <v>#REF!</v>
      </c>
      <c r="C14" s="10">
        <f>C15+C16</f>
        <v>243346.09999999998</v>
      </c>
      <c r="D14" s="3"/>
      <c r="E14" s="2"/>
    </row>
    <row r="15" spans="1:5" s="31" customFormat="1" ht="15.75" thickBot="1">
      <c r="A15" s="33" t="s">
        <v>104</v>
      </c>
      <c r="B15" s="33"/>
      <c r="C15" s="33">
        <v>118674.62</v>
      </c>
      <c r="D15" s="33" t="s">
        <v>33</v>
      </c>
      <c r="E15" s="33">
        <v>31562.400000000001</v>
      </c>
    </row>
    <row r="16" spans="1:5" s="31" customFormat="1" ht="15.75" thickBot="1">
      <c r="A16" s="33" t="s">
        <v>105</v>
      </c>
      <c r="B16" s="33"/>
      <c r="C16" s="33">
        <v>124671.48</v>
      </c>
      <c r="D16" s="33" t="s">
        <v>33</v>
      </c>
      <c r="E16" s="33">
        <v>31562.400000000001</v>
      </c>
    </row>
    <row r="17" spans="1:5" ht="29.25" thickBot="1">
      <c r="A17" s="25" t="s">
        <v>12</v>
      </c>
      <c r="B17" s="9" t="e">
        <f>#REF!</f>
        <v>#REF!</v>
      </c>
      <c r="C17" s="10">
        <f>C18+C19</f>
        <v>77769.850000000006</v>
      </c>
      <c r="D17" s="3"/>
      <c r="E17" s="2"/>
    </row>
    <row r="18" spans="1:5" s="31" customFormat="1" ht="15.75" thickBot="1">
      <c r="A18" s="33" t="s">
        <v>86</v>
      </c>
      <c r="B18" s="33"/>
      <c r="C18" s="33">
        <v>38474.68</v>
      </c>
      <c r="D18" s="33" t="s">
        <v>33</v>
      </c>
      <c r="E18" s="33">
        <v>24197.9</v>
      </c>
    </row>
    <row r="19" spans="1:5" s="31" customFormat="1" ht="15.75" thickBot="1">
      <c r="A19" s="33" t="s">
        <v>87</v>
      </c>
      <c r="B19" s="33"/>
      <c r="C19" s="33">
        <v>39295.17</v>
      </c>
      <c r="D19" s="33" t="s">
        <v>33</v>
      </c>
      <c r="E19" s="33">
        <v>23671.8</v>
      </c>
    </row>
    <row r="20" spans="1:5" ht="29.25" thickBot="1">
      <c r="A20" s="25" t="s">
        <v>13</v>
      </c>
      <c r="B20" s="11" t="e">
        <f>#REF!+#REF!</f>
        <v>#REF!</v>
      </c>
      <c r="C20" s="10">
        <f>C21+C22</f>
        <v>139681.89000000001</v>
      </c>
      <c r="D20" s="5"/>
      <c r="E20" s="2"/>
    </row>
    <row r="21" spans="1:5" s="31" customFormat="1" ht="15.75" thickBot="1">
      <c r="A21" s="33" t="s">
        <v>58</v>
      </c>
      <c r="B21" s="33"/>
      <c r="C21" s="33">
        <v>70767.92</v>
      </c>
      <c r="D21" s="33" t="s">
        <v>30</v>
      </c>
      <c r="E21" s="33">
        <v>1336</v>
      </c>
    </row>
    <row r="22" spans="1:5" s="31" customFormat="1" ht="15.75" thickBot="1">
      <c r="A22" s="33" t="s">
        <v>59</v>
      </c>
      <c r="B22" s="33"/>
      <c r="C22" s="33">
        <v>68913.97</v>
      </c>
      <c r="D22" s="33" t="s">
        <v>30</v>
      </c>
      <c r="E22" s="33">
        <v>1301</v>
      </c>
    </row>
    <row r="23" spans="1:5" ht="43.5" thickBot="1">
      <c r="A23" s="25" t="s">
        <v>14</v>
      </c>
      <c r="B23" s="9"/>
      <c r="C23" s="10">
        <f>SUM(C24:C29)</f>
        <v>35034.269999999997</v>
      </c>
      <c r="D23" s="3"/>
      <c r="E23" s="2"/>
    </row>
    <row r="24" spans="1:5" s="31" customFormat="1" ht="15.75" thickBot="1">
      <c r="A24" s="33" t="s">
        <v>106</v>
      </c>
      <c r="B24" s="33"/>
      <c r="C24" s="33">
        <v>2840.62</v>
      </c>
      <c r="D24" s="33" t="s">
        <v>33</v>
      </c>
      <c r="E24" s="33">
        <v>31562.400000000001</v>
      </c>
    </row>
    <row r="25" spans="1:5" s="31" customFormat="1" ht="15.75" thickBot="1">
      <c r="A25" s="33" t="s">
        <v>107</v>
      </c>
      <c r="B25" s="33"/>
      <c r="C25" s="33">
        <v>2840.62</v>
      </c>
      <c r="D25" s="33" t="s">
        <v>33</v>
      </c>
      <c r="E25" s="33">
        <v>31562.400000000001</v>
      </c>
    </row>
    <row r="26" spans="1:5" s="31" customFormat="1" ht="15.75" thickBot="1">
      <c r="A26" s="33" t="s">
        <v>108</v>
      </c>
      <c r="B26" s="33"/>
      <c r="C26" s="33">
        <v>2524.9899999999998</v>
      </c>
      <c r="D26" s="33" t="s">
        <v>33</v>
      </c>
      <c r="E26" s="33">
        <v>31562.400000000001</v>
      </c>
    </row>
    <row r="27" spans="1:5" s="31" customFormat="1" ht="15.75" thickBot="1">
      <c r="A27" s="33" t="s">
        <v>109</v>
      </c>
      <c r="B27" s="33"/>
      <c r="C27" s="33">
        <v>2840.62</v>
      </c>
      <c r="D27" s="33" t="s">
        <v>33</v>
      </c>
      <c r="E27" s="33">
        <v>31562.400000000001</v>
      </c>
    </row>
    <row r="28" spans="1:5" s="31" customFormat="1" ht="15.75" thickBot="1">
      <c r="A28" s="33" t="s">
        <v>98</v>
      </c>
      <c r="B28" s="33"/>
      <c r="C28" s="33">
        <v>11993.71</v>
      </c>
      <c r="D28" s="33" t="s">
        <v>33</v>
      </c>
      <c r="E28" s="33">
        <v>31562.400000000001</v>
      </c>
    </row>
    <row r="29" spans="1:5" s="31" customFormat="1" ht="15.75" thickBot="1">
      <c r="A29" s="33" t="s">
        <v>98</v>
      </c>
      <c r="B29" s="33"/>
      <c r="C29" s="33">
        <v>11993.71</v>
      </c>
      <c r="D29" s="33" t="s">
        <v>33</v>
      </c>
      <c r="E29" s="33">
        <v>31562.400000000001</v>
      </c>
    </row>
    <row r="30" spans="1:5" ht="43.5" outlineLevel="1" thickBot="1">
      <c r="A30" s="25" t="s">
        <v>15</v>
      </c>
      <c r="B30" s="20"/>
      <c r="C30" s="10">
        <f>SUM(C31:C45)</f>
        <v>389840.1</v>
      </c>
      <c r="D30" s="20"/>
      <c r="E30" s="20"/>
    </row>
    <row r="31" spans="1:5" s="31" customFormat="1" ht="15.75" thickBot="1">
      <c r="A31" s="33" t="s">
        <v>65</v>
      </c>
      <c r="B31" s="33"/>
      <c r="C31" s="33">
        <v>158.80000000000001</v>
      </c>
      <c r="D31" s="33" t="s">
        <v>64</v>
      </c>
      <c r="E31" s="33">
        <v>2</v>
      </c>
    </row>
    <row r="32" spans="1:5" s="31" customFormat="1" ht="15.75" thickBot="1">
      <c r="A32" s="33" t="s">
        <v>66</v>
      </c>
      <c r="B32" s="33"/>
      <c r="C32" s="33">
        <v>445.64</v>
      </c>
      <c r="D32" s="33" t="s">
        <v>64</v>
      </c>
      <c r="E32" s="33">
        <v>2</v>
      </c>
    </row>
    <row r="33" spans="1:5" s="31" customFormat="1" ht="15.75" thickBot="1">
      <c r="A33" s="33" t="s">
        <v>72</v>
      </c>
      <c r="B33" s="33"/>
      <c r="C33" s="33">
        <v>470</v>
      </c>
      <c r="D33" s="33" t="s">
        <v>33</v>
      </c>
      <c r="E33" s="33">
        <v>100</v>
      </c>
    </row>
    <row r="34" spans="1:5" s="31" customFormat="1" ht="15.75" thickBot="1">
      <c r="A34" s="33" t="s">
        <v>74</v>
      </c>
      <c r="B34" s="33"/>
      <c r="C34" s="33">
        <v>6940.71</v>
      </c>
      <c r="D34" s="33" t="s">
        <v>64</v>
      </c>
      <c r="E34" s="33">
        <v>7</v>
      </c>
    </row>
    <row r="35" spans="1:5" s="31" customFormat="1" ht="15.75" thickBot="1">
      <c r="A35" s="33" t="s">
        <v>75</v>
      </c>
      <c r="B35" s="33"/>
      <c r="C35" s="33">
        <v>1570.5</v>
      </c>
      <c r="D35" s="33" t="s">
        <v>64</v>
      </c>
      <c r="E35" s="33">
        <v>1</v>
      </c>
    </row>
    <row r="36" spans="1:5" s="31" customFormat="1" ht="15.75" thickBot="1">
      <c r="A36" s="33" t="s">
        <v>77</v>
      </c>
      <c r="B36" s="33"/>
      <c r="C36" s="33">
        <v>939.87</v>
      </c>
      <c r="D36" s="33" t="s">
        <v>37</v>
      </c>
      <c r="E36" s="33">
        <v>3</v>
      </c>
    </row>
    <row r="37" spans="1:5" s="31" customFormat="1" ht="15.75" thickBot="1">
      <c r="A37" s="33" t="s">
        <v>78</v>
      </c>
      <c r="B37" s="33"/>
      <c r="C37" s="33">
        <v>287.14999999999998</v>
      </c>
      <c r="D37" s="33" t="s">
        <v>33</v>
      </c>
      <c r="E37" s="33">
        <v>0.3</v>
      </c>
    </row>
    <row r="38" spans="1:5" s="31" customFormat="1" ht="15.75" thickBot="1">
      <c r="A38" s="33" t="s">
        <v>80</v>
      </c>
      <c r="B38" s="33"/>
      <c r="C38" s="33">
        <v>4466.58</v>
      </c>
      <c r="D38" s="33" t="s">
        <v>33</v>
      </c>
      <c r="E38" s="33">
        <v>6</v>
      </c>
    </row>
    <row r="39" spans="1:5" s="31" customFormat="1" ht="15.75" thickBot="1">
      <c r="A39" s="33" t="s">
        <v>93</v>
      </c>
      <c r="B39" s="33"/>
      <c r="C39" s="33">
        <v>112697</v>
      </c>
      <c r="D39" s="33" t="s">
        <v>64</v>
      </c>
      <c r="E39" s="33">
        <v>1</v>
      </c>
    </row>
    <row r="40" spans="1:5" s="31" customFormat="1" ht="15.75" thickBot="1">
      <c r="A40" s="33" t="s">
        <v>93</v>
      </c>
      <c r="B40" s="33"/>
      <c r="C40" s="33">
        <v>142213</v>
      </c>
      <c r="D40" s="33" t="s">
        <v>64</v>
      </c>
      <c r="E40" s="33">
        <v>1</v>
      </c>
    </row>
    <row r="41" spans="1:5" s="31" customFormat="1" ht="15.75" thickBot="1">
      <c r="A41" s="33" t="s">
        <v>94</v>
      </c>
      <c r="B41" s="33"/>
      <c r="C41" s="33">
        <v>1352.68</v>
      </c>
      <c r="D41" s="33" t="s">
        <v>64</v>
      </c>
      <c r="E41" s="33">
        <v>7</v>
      </c>
    </row>
    <row r="42" spans="1:5" s="31" customFormat="1" ht="15.75" thickBot="1">
      <c r="A42" s="33" t="s">
        <v>95</v>
      </c>
      <c r="B42" s="33"/>
      <c r="C42" s="33">
        <v>3098.55</v>
      </c>
      <c r="D42" s="33" t="s">
        <v>64</v>
      </c>
      <c r="E42" s="33">
        <v>3</v>
      </c>
    </row>
    <row r="43" spans="1:5" s="31" customFormat="1" ht="15.75" thickBot="1">
      <c r="A43" s="33" t="s">
        <v>99</v>
      </c>
      <c r="B43" s="33"/>
      <c r="C43" s="33">
        <v>1214.6199999999999</v>
      </c>
      <c r="D43" s="33" t="s">
        <v>64</v>
      </c>
      <c r="E43" s="33">
        <v>2</v>
      </c>
    </row>
    <row r="44" spans="1:5" s="31" customFormat="1" ht="15.75" thickBot="1">
      <c r="A44" s="33" t="s">
        <v>102</v>
      </c>
      <c r="B44" s="33"/>
      <c r="C44" s="33">
        <v>57655</v>
      </c>
      <c r="D44" s="33" t="s">
        <v>64</v>
      </c>
      <c r="E44" s="33">
        <v>1</v>
      </c>
    </row>
    <row r="45" spans="1:5" s="31" customFormat="1" ht="15.75" thickBot="1">
      <c r="A45" s="33" t="s">
        <v>115</v>
      </c>
      <c r="B45" s="33"/>
      <c r="C45" s="33">
        <v>56330</v>
      </c>
      <c r="D45" s="33" t="s">
        <v>49</v>
      </c>
      <c r="E45" s="33">
        <v>1</v>
      </c>
    </row>
    <row r="46" spans="1:5" s="22" customFormat="1" ht="52.5" customHeight="1" outlineLevel="2" thickBot="1">
      <c r="A46" s="25" t="s">
        <v>16</v>
      </c>
      <c r="B46" s="23"/>
      <c r="C46" s="24">
        <f>SUM(C47:C67)</f>
        <v>61653.22</v>
      </c>
      <c r="D46" s="23"/>
      <c r="E46" s="23"/>
    </row>
    <row r="47" spans="1:5" s="31" customFormat="1" ht="15.75" thickBot="1">
      <c r="A47" s="33" t="s">
        <v>31</v>
      </c>
      <c r="B47" s="33"/>
      <c r="C47" s="33">
        <v>5329.83</v>
      </c>
      <c r="D47" s="33" t="s">
        <v>32</v>
      </c>
      <c r="E47" s="33">
        <v>11</v>
      </c>
    </row>
    <row r="48" spans="1:5" s="31" customFormat="1" ht="15.75" thickBot="1">
      <c r="A48" s="33" t="s">
        <v>35</v>
      </c>
      <c r="B48" s="33"/>
      <c r="C48" s="33">
        <v>809.36</v>
      </c>
      <c r="D48" s="33" t="s">
        <v>36</v>
      </c>
      <c r="E48" s="33">
        <v>1</v>
      </c>
    </row>
    <row r="49" spans="1:5" s="31" customFormat="1" ht="15.75" thickBot="1">
      <c r="A49" s="33" t="s">
        <v>63</v>
      </c>
      <c r="B49" s="33"/>
      <c r="C49" s="33">
        <v>1774.54</v>
      </c>
      <c r="D49" s="33" t="s">
        <v>64</v>
      </c>
      <c r="E49" s="33">
        <v>1</v>
      </c>
    </row>
    <row r="50" spans="1:5" s="31" customFormat="1" ht="15.75" thickBot="1">
      <c r="A50" s="33" t="s">
        <v>68</v>
      </c>
      <c r="B50" s="33"/>
      <c r="C50" s="33">
        <v>381.43</v>
      </c>
      <c r="D50" s="33" t="s">
        <v>69</v>
      </c>
      <c r="E50" s="33">
        <v>1</v>
      </c>
    </row>
    <row r="51" spans="1:5" s="31" customFormat="1" ht="15.75" thickBot="1">
      <c r="A51" s="33" t="s">
        <v>70</v>
      </c>
      <c r="B51" s="33"/>
      <c r="C51" s="33">
        <v>199.29</v>
      </c>
      <c r="D51" s="33" t="s">
        <v>64</v>
      </c>
      <c r="E51" s="33">
        <v>1</v>
      </c>
    </row>
    <row r="52" spans="1:5" s="31" customFormat="1" ht="15.75" thickBot="1">
      <c r="A52" s="33" t="s">
        <v>71</v>
      </c>
      <c r="B52" s="33"/>
      <c r="C52" s="33">
        <v>20210.400000000001</v>
      </c>
      <c r="D52" s="33" t="s">
        <v>37</v>
      </c>
      <c r="E52" s="33">
        <v>72</v>
      </c>
    </row>
    <row r="53" spans="1:5" s="31" customFormat="1" ht="15.75" thickBot="1">
      <c r="A53" s="33" t="s">
        <v>71</v>
      </c>
      <c r="B53" s="33"/>
      <c r="C53" s="33">
        <v>1672.32</v>
      </c>
      <c r="D53" s="33" t="s">
        <v>37</v>
      </c>
      <c r="E53" s="33">
        <v>12</v>
      </c>
    </row>
    <row r="54" spans="1:5" s="31" customFormat="1" ht="15.75" thickBot="1">
      <c r="A54" s="33" t="s">
        <v>73</v>
      </c>
      <c r="B54" s="33"/>
      <c r="C54" s="33">
        <v>265.05</v>
      </c>
      <c r="D54" s="33" t="s">
        <v>64</v>
      </c>
      <c r="E54" s="33">
        <v>1</v>
      </c>
    </row>
    <row r="55" spans="1:5" s="31" customFormat="1" ht="15.75" thickBot="1">
      <c r="A55" s="33" t="s">
        <v>76</v>
      </c>
      <c r="B55" s="33"/>
      <c r="C55" s="33">
        <v>3125.7</v>
      </c>
      <c r="D55" s="33" t="s">
        <v>37</v>
      </c>
      <c r="E55" s="33">
        <v>10</v>
      </c>
    </row>
    <row r="56" spans="1:5" s="31" customFormat="1" ht="15.75" thickBot="1">
      <c r="A56" s="33" t="s">
        <v>47</v>
      </c>
      <c r="B56" s="33"/>
      <c r="C56" s="33">
        <v>383.63</v>
      </c>
      <c r="D56" s="33" t="s">
        <v>64</v>
      </c>
      <c r="E56" s="33">
        <v>1</v>
      </c>
    </row>
    <row r="57" spans="1:5" s="31" customFormat="1" ht="15.75" thickBot="1">
      <c r="A57" s="33" t="s">
        <v>79</v>
      </c>
      <c r="B57" s="33"/>
      <c r="C57" s="33">
        <v>3659.94</v>
      </c>
      <c r="D57" s="33" t="s">
        <v>64</v>
      </c>
      <c r="E57" s="33">
        <v>6</v>
      </c>
    </row>
    <row r="58" spans="1:5" s="31" customFormat="1" ht="15.75" thickBot="1">
      <c r="A58" s="33" t="s">
        <v>48</v>
      </c>
      <c r="B58" s="33"/>
      <c r="C58" s="33">
        <v>1265.26</v>
      </c>
      <c r="D58" s="33" t="s">
        <v>64</v>
      </c>
      <c r="E58" s="33">
        <v>1</v>
      </c>
    </row>
    <row r="59" spans="1:5" s="31" customFormat="1" ht="15.75" thickBot="1">
      <c r="A59" s="33" t="s">
        <v>81</v>
      </c>
      <c r="B59" s="33"/>
      <c r="C59" s="33">
        <v>1030</v>
      </c>
      <c r="D59" s="33" t="s">
        <v>38</v>
      </c>
      <c r="E59" s="33">
        <v>1</v>
      </c>
    </row>
    <row r="60" spans="1:5" s="31" customFormat="1" ht="15.75" thickBot="1">
      <c r="A60" s="33" t="s">
        <v>82</v>
      </c>
      <c r="B60" s="33"/>
      <c r="C60" s="33">
        <v>4697.5200000000004</v>
      </c>
      <c r="D60" s="33" t="s">
        <v>38</v>
      </c>
      <c r="E60" s="33">
        <v>4</v>
      </c>
    </row>
    <row r="61" spans="1:5" s="31" customFormat="1" ht="15.75" thickBot="1">
      <c r="A61" s="33" t="s">
        <v>83</v>
      </c>
      <c r="B61" s="33"/>
      <c r="C61" s="33">
        <v>1096</v>
      </c>
      <c r="D61" s="33" t="s">
        <v>37</v>
      </c>
      <c r="E61" s="33">
        <v>1</v>
      </c>
    </row>
    <row r="62" spans="1:5" s="31" customFormat="1" ht="15.75" thickBot="1">
      <c r="A62" s="33" t="s">
        <v>92</v>
      </c>
      <c r="B62" s="33"/>
      <c r="C62" s="33">
        <v>1616.64</v>
      </c>
      <c r="D62" s="33" t="s">
        <v>64</v>
      </c>
      <c r="E62" s="33">
        <v>1</v>
      </c>
    </row>
    <row r="63" spans="1:5" s="31" customFormat="1" ht="15.75" thickBot="1">
      <c r="A63" s="33" t="s">
        <v>39</v>
      </c>
      <c r="B63" s="33"/>
      <c r="C63" s="33">
        <v>179.6</v>
      </c>
      <c r="D63" s="33" t="s">
        <v>64</v>
      </c>
      <c r="E63" s="33">
        <v>1</v>
      </c>
    </row>
    <row r="64" spans="1:5" s="31" customFormat="1" ht="15.75" thickBot="1">
      <c r="A64" s="33" t="s">
        <v>40</v>
      </c>
      <c r="B64" s="33"/>
      <c r="C64" s="33">
        <v>1080.56</v>
      </c>
      <c r="D64" s="33" t="s">
        <v>41</v>
      </c>
      <c r="E64" s="33">
        <v>4</v>
      </c>
    </row>
    <row r="65" spans="1:5" s="31" customFormat="1" ht="15.75" thickBot="1">
      <c r="A65" s="33" t="s">
        <v>42</v>
      </c>
      <c r="B65" s="33"/>
      <c r="C65" s="33">
        <v>4985.25</v>
      </c>
      <c r="D65" s="33" t="s">
        <v>37</v>
      </c>
      <c r="E65" s="33">
        <v>25</v>
      </c>
    </row>
    <row r="66" spans="1:5" s="31" customFormat="1" ht="15.75" thickBot="1">
      <c r="A66" s="33" t="s">
        <v>100</v>
      </c>
      <c r="B66" s="33"/>
      <c r="C66" s="33">
        <v>432.54</v>
      </c>
      <c r="D66" s="33" t="s">
        <v>101</v>
      </c>
      <c r="E66" s="33">
        <v>1</v>
      </c>
    </row>
    <row r="67" spans="1:5" s="31" customFormat="1" ht="15.75" thickBot="1">
      <c r="A67" s="33" t="s">
        <v>50</v>
      </c>
      <c r="B67" s="33"/>
      <c r="C67" s="33">
        <v>7458.36</v>
      </c>
      <c r="D67" s="33" t="s">
        <v>36</v>
      </c>
      <c r="E67" s="33">
        <v>12</v>
      </c>
    </row>
    <row r="68" spans="1:5" s="22" customFormat="1" ht="28.5" outlineLevel="2">
      <c r="A68" s="25" t="s">
        <v>17</v>
      </c>
      <c r="B68" s="23"/>
      <c r="C68" s="24"/>
      <c r="D68" s="23"/>
      <c r="E68" s="23"/>
    </row>
    <row r="69" spans="1:5" ht="28.5">
      <c r="A69" s="25" t="s">
        <v>18</v>
      </c>
      <c r="B69" s="9" t="e">
        <f>SUM(#REF!)</f>
        <v>#REF!</v>
      </c>
      <c r="C69" s="10">
        <v>0</v>
      </c>
      <c r="D69" s="3"/>
      <c r="E69" s="2"/>
    </row>
    <row r="70" spans="1:5" ht="28.5">
      <c r="A70" s="25" t="s">
        <v>19</v>
      </c>
      <c r="B70" s="9" t="e">
        <f>#REF!</f>
        <v>#REF!</v>
      </c>
      <c r="C70" s="10">
        <f>0</f>
        <v>0</v>
      </c>
      <c r="D70" s="3"/>
      <c r="E70" s="2"/>
    </row>
    <row r="71" spans="1:5" ht="28.5">
      <c r="A71" s="25" t="s">
        <v>20</v>
      </c>
      <c r="B71" s="9" t="e">
        <f>#REF!+#REF!</f>
        <v>#REF!</v>
      </c>
      <c r="C71" s="10">
        <f>0</f>
        <v>0</v>
      </c>
      <c r="D71" s="3"/>
      <c r="E71" s="2"/>
    </row>
    <row r="72" spans="1:5" ht="28.5">
      <c r="A72" s="25" t="s">
        <v>21</v>
      </c>
      <c r="B72" s="9" t="e">
        <f>#REF!</f>
        <v>#REF!</v>
      </c>
      <c r="C72" s="10">
        <v>0</v>
      </c>
      <c r="D72" s="3"/>
      <c r="E72" s="2"/>
    </row>
    <row r="73" spans="1:5">
      <c r="A73" s="25"/>
      <c r="B73" s="9"/>
      <c r="C73" s="10"/>
      <c r="D73" s="3"/>
      <c r="E73" s="2"/>
    </row>
    <row r="74" spans="1:5" ht="29.25" thickBot="1">
      <c r="A74" s="25" t="s">
        <v>22</v>
      </c>
      <c r="B74" s="9" t="e">
        <f>#REF!+#REF!</f>
        <v>#REF!</v>
      </c>
      <c r="C74" s="10">
        <f>C75+C76</f>
        <v>53656.08</v>
      </c>
      <c r="D74" s="3"/>
      <c r="E74" s="2"/>
    </row>
    <row r="75" spans="1:5" s="31" customFormat="1" ht="15.75" thickBot="1">
      <c r="A75" s="33" t="s">
        <v>84</v>
      </c>
      <c r="B75" s="33"/>
      <c r="C75" s="33">
        <v>25249.919999999998</v>
      </c>
      <c r="D75" s="33" t="s">
        <v>33</v>
      </c>
      <c r="E75" s="33">
        <v>31562.400000000001</v>
      </c>
    </row>
    <row r="76" spans="1:5" s="31" customFormat="1" ht="15.75" thickBot="1">
      <c r="A76" s="33" t="s">
        <v>85</v>
      </c>
      <c r="B76" s="33"/>
      <c r="C76" s="33">
        <v>28406.16</v>
      </c>
      <c r="D76" s="33" t="s">
        <v>33</v>
      </c>
      <c r="E76" s="33">
        <v>31562.400000000001</v>
      </c>
    </row>
    <row r="77" spans="1:5" ht="43.5" thickBot="1">
      <c r="A77" s="25" t="s">
        <v>23</v>
      </c>
      <c r="B77" s="9" t="e">
        <f>#REF!</f>
        <v>#REF!</v>
      </c>
      <c r="C77" s="10">
        <f>SUM(C78:C80)</f>
        <v>12928.52</v>
      </c>
      <c r="D77" s="3"/>
      <c r="E77" s="2"/>
    </row>
    <row r="78" spans="1:5" s="31" customFormat="1" ht="15.75" thickBot="1">
      <c r="A78" s="33" t="s">
        <v>62</v>
      </c>
      <c r="B78" s="33"/>
      <c r="C78" s="33">
        <v>4379.55</v>
      </c>
      <c r="D78" s="33" t="s">
        <v>33</v>
      </c>
      <c r="E78" s="33">
        <v>1505</v>
      </c>
    </row>
    <row r="79" spans="1:5" s="31" customFormat="1" ht="15.75" thickBot="1">
      <c r="A79" s="33" t="s">
        <v>34</v>
      </c>
      <c r="B79" s="33"/>
      <c r="C79" s="33">
        <v>2137.1</v>
      </c>
      <c r="D79" s="33" t="s">
        <v>33</v>
      </c>
      <c r="E79" s="33">
        <v>1505</v>
      </c>
    </row>
    <row r="80" spans="1:5" s="31" customFormat="1" ht="15.75" thickBot="1">
      <c r="A80" s="33" t="s">
        <v>34</v>
      </c>
      <c r="B80" s="33"/>
      <c r="C80" s="33">
        <v>6411.87</v>
      </c>
      <c r="D80" s="33" t="s">
        <v>33</v>
      </c>
      <c r="E80" s="33">
        <v>4515.3999999999996</v>
      </c>
    </row>
    <row r="81" spans="1:5" ht="57.75" thickBot="1">
      <c r="A81" s="25" t="s">
        <v>24</v>
      </c>
      <c r="B81" s="9" t="e">
        <f>SUM(#REF!)</f>
        <v>#REF!</v>
      </c>
      <c r="C81" s="10">
        <f>SUM(C82:C84)</f>
        <v>149790.03</v>
      </c>
      <c r="D81" s="3"/>
      <c r="E81" s="2"/>
    </row>
    <row r="82" spans="1:5" s="31" customFormat="1" ht="15.75" thickBot="1">
      <c r="A82" s="33" t="s">
        <v>114</v>
      </c>
      <c r="B82" s="33"/>
      <c r="C82" s="33">
        <v>247.87</v>
      </c>
      <c r="D82" s="33" t="s">
        <v>33</v>
      </c>
      <c r="E82" s="33">
        <v>14580.46</v>
      </c>
    </row>
    <row r="83" spans="1:5" s="31" customFormat="1" ht="15.75" thickBot="1">
      <c r="A83" s="33" t="s">
        <v>88</v>
      </c>
      <c r="B83" s="33"/>
      <c r="C83" s="33">
        <v>73461.53</v>
      </c>
      <c r="D83" s="33" t="s">
        <v>33</v>
      </c>
      <c r="E83" s="33">
        <v>29984.3</v>
      </c>
    </row>
    <row r="84" spans="1:5" s="31" customFormat="1" ht="15.75" thickBot="1">
      <c r="A84" s="33" t="s">
        <v>89</v>
      </c>
      <c r="B84" s="33"/>
      <c r="C84" s="33">
        <v>76080.63</v>
      </c>
      <c r="D84" s="33" t="s">
        <v>33</v>
      </c>
      <c r="E84" s="33">
        <v>31053.32</v>
      </c>
    </row>
    <row r="85" spans="1:5">
      <c r="A85" s="25" t="s">
        <v>25</v>
      </c>
      <c r="B85" s="9">
        <f>B86</f>
        <v>4983.0508474576272</v>
      </c>
      <c r="C85" s="10">
        <f>C86</f>
        <v>5880</v>
      </c>
      <c r="D85" s="3"/>
      <c r="E85" s="2"/>
    </row>
    <row r="86" spans="1:5" ht="45">
      <c r="A86" s="5" t="s">
        <v>6</v>
      </c>
      <c r="B86" s="11">
        <f>C86/1.18</f>
        <v>4983.0508474576272</v>
      </c>
      <c r="C86" s="12">
        <f>E86*12*5</f>
        <v>5880</v>
      </c>
      <c r="D86" s="5" t="s">
        <v>4</v>
      </c>
      <c r="E86" s="5">
        <v>98</v>
      </c>
    </row>
    <row r="87" spans="1:5">
      <c r="A87" s="34" t="s">
        <v>110</v>
      </c>
      <c r="B87" s="13" t="e">
        <f>B14+B17+B20+#REF!+#REF!+#REF!+B69+B70+B71+B72+B74+B77+B81+B85</f>
        <v>#REF!</v>
      </c>
      <c r="C87" s="13">
        <f>C14+C17+C20+C23+C30+C46+C71+C72+C74+C77+C1001+C81+C69+C68</f>
        <v>1163700.0599999998</v>
      </c>
      <c r="D87" s="26" t="s">
        <v>26</v>
      </c>
      <c r="E87" s="2"/>
    </row>
    <row r="88" spans="1:5">
      <c r="A88" s="34" t="s">
        <v>111</v>
      </c>
      <c r="B88" s="14"/>
      <c r="C88" s="14">
        <f>C87*1.2+C85</f>
        <v>1402320.0719999997</v>
      </c>
      <c r="D88" s="26" t="s">
        <v>26</v>
      </c>
      <c r="E88" s="2"/>
    </row>
    <row r="89" spans="1:5">
      <c r="A89" s="34" t="s">
        <v>112</v>
      </c>
      <c r="B89" s="14"/>
      <c r="C89" s="14">
        <f>C4+C6+C9-C88</f>
        <v>1287782.3156000008</v>
      </c>
      <c r="D89" s="26" t="s">
        <v>26</v>
      </c>
      <c r="E89" s="2"/>
    </row>
    <row r="90" spans="1:5" ht="27" customHeight="1">
      <c r="A90" s="34" t="s">
        <v>113</v>
      </c>
      <c r="B90" s="9"/>
      <c r="C90" s="14">
        <f>C89+C8</f>
        <v>1296658.4556000007</v>
      </c>
      <c r="D90" s="26" t="s">
        <v>26</v>
      </c>
      <c r="E90" s="2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15"/>
  <sheetViews>
    <sheetView topLeftCell="A98" workbookViewId="0">
      <selection activeCell="C117" sqref="C117"/>
    </sheetView>
  </sheetViews>
  <sheetFormatPr defaultRowHeight="15"/>
  <cols>
    <col min="1" max="1" width="41.7109375" customWidth="1"/>
    <col min="2" max="2" width="31" style="31" hidden="1" customWidth="1"/>
  </cols>
  <sheetData>
    <row r="2" spans="1:5">
      <c r="A2" s="31"/>
      <c r="C2" s="31"/>
      <c r="D2" s="31"/>
      <c r="E2" s="31"/>
    </row>
    <row r="3" spans="1:5">
      <c r="A3" s="31"/>
      <c r="C3" s="31"/>
      <c r="D3" s="31"/>
      <c r="E3" s="31"/>
    </row>
    <row r="4" spans="1:5" ht="15.75" thickBot="1">
      <c r="A4" s="31"/>
      <c r="C4" s="31"/>
      <c r="D4" s="31"/>
      <c r="E4" s="31"/>
    </row>
    <row r="5" spans="1:5" ht="15.75" thickBot="1">
      <c r="A5" s="32" t="s">
        <v>43</v>
      </c>
      <c r="B5" s="32"/>
      <c r="C5" s="32" t="s">
        <v>44</v>
      </c>
      <c r="D5" s="32" t="s">
        <v>45</v>
      </c>
      <c r="E5" s="32" t="s">
        <v>46</v>
      </c>
    </row>
    <row r="6" spans="1:5" s="36" customFormat="1" ht="15.75" thickBot="1">
      <c r="A6" s="35" t="s">
        <v>58</v>
      </c>
      <c r="B6" s="35"/>
      <c r="C6" s="35">
        <v>70767.92</v>
      </c>
      <c r="D6" s="35" t="s">
        <v>30</v>
      </c>
      <c r="E6" s="35">
        <v>1336</v>
      </c>
    </row>
    <row r="7" spans="1:5" ht="15.75" thickBot="1">
      <c r="A7" s="33"/>
      <c r="B7" s="33"/>
      <c r="C7" s="33">
        <v>70767.92</v>
      </c>
      <c r="D7" s="33"/>
      <c r="E7" s="33">
        <v>1336</v>
      </c>
    </row>
    <row r="8" spans="1:5" s="36" customFormat="1" ht="15.75" thickBot="1">
      <c r="A8" s="35" t="s">
        <v>59</v>
      </c>
      <c r="B8" s="35"/>
      <c r="C8" s="35">
        <v>68913.97</v>
      </c>
      <c r="D8" s="35" t="s">
        <v>30</v>
      </c>
      <c r="E8" s="35">
        <v>1301</v>
      </c>
    </row>
    <row r="9" spans="1:5" ht="15.75" thickBot="1">
      <c r="A9" s="33"/>
      <c r="B9" s="33"/>
      <c r="C9" s="33">
        <v>68913.97</v>
      </c>
      <c r="D9" s="33"/>
      <c r="E9" s="33">
        <v>1301</v>
      </c>
    </row>
    <row r="10" spans="1:5" s="36" customFormat="1" ht="15.75" thickBot="1">
      <c r="A10" s="35" t="s">
        <v>31</v>
      </c>
      <c r="B10" s="35"/>
      <c r="C10" s="35">
        <v>5329.83</v>
      </c>
      <c r="D10" s="35" t="s">
        <v>32</v>
      </c>
      <c r="E10" s="35">
        <v>11</v>
      </c>
    </row>
    <row r="11" spans="1:5" ht="15.75" thickBot="1">
      <c r="A11" s="33"/>
      <c r="B11" s="33"/>
      <c r="C11" s="33">
        <v>5329.83</v>
      </c>
      <c r="D11" s="33"/>
      <c r="E11" s="33">
        <v>11</v>
      </c>
    </row>
    <row r="12" spans="1:5" s="36" customFormat="1" ht="15.75" thickBot="1">
      <c r="A12" s="35" t="s">
        <v>60</v>
      </c>
      <c r="B12" s="35"/>
      <c r="C12" s="35">
        <v>2840.62</v>
      </c>
      <c r="D12" s="35" t="s">
        <v>33</v>
      </c>
      <c r="E12" s="35">
        <v>31562.400000000001</v>
      </c>
    </row>
    <row r="13" spans="1:5" ht="15.75" thickBot="1">
      <c r="A13" s="33"/>
      <c r="B13" s="33"/>
      <c r="C13" s="33">
        <v>2840.62</v>
      </c>
      <c r="D13" s="33"/>
      <c r="E13" s="33">
        <v>31562.400000000001</v>
      </c>
    </row>
    <row r="14" spans="1:5" s="36" customFormat="1" ht="15.75" thickBot="1">
      <c r="A14" s="35" t="s">
        <v>61</v>
      </c>
      <c r="B14" s="35"/>
      <c r="C14" s="35">
        <v>2840.62</v>
      </c>
      <c r="D14" s="35" t="s">
        <v>33</v>
      </c>
      <c r="E14" s="35">
        <v>31562.400000000001</v>
      </c>
    </row>
    <row r="15" spans="1:5" ht="15.75" thickBot="1">
      <c r="A15" s="33"/>
      <c r="B15" s="33"/>
      <c r="C15" s="33">
        <v>2840.62</v>
      </c>
      <c r="D15" s="33"/>
      <c r="E15" s="33">
        <v>31562.400000000001</v>
      </c>
    </row>
    <row r="16" spans="1:5" s="36" customFormat="1" ht="15.75" thickBot="1">
      <c r="A16" s="35" t="s">
        <v>62</v>
      </c>
      <c r="B16" s="35"/>
      <c r="C16" s="35">
        <v>4379.55</v>
      </c>
      <c r="D16" s="35" t="s">
        <v>33</v>
      </c>
      <c r="E16" s="35">
        <v>1505</v>
      </c>
    </row>
    <row r="17" spans="1:5" ht="15.75" thickBot="1">
      <c r="A17" s="33"/>
      <c r="B17" s="33"/>
      <c r="C17" s="33">
        <v>4379.55</v>
      </c>
      <c r="D17" s="33"/>
      <c r="E17" s="33">
        <v>1505</v>
      </c>
    </row>
    <row r="18" spans="1:5" s="36" customFormat="1" ht="15.75" thickBot="1">
      <c r="A18" s="35" t="s">
        <v>34</v>
      </c>
      <c r="B18" s="35"/>
      <c r="C18" s="35">
        <v>2137.1</v>
      </c>
      <c r="D18" s="35" t="s">
        <v>33</v>
      </c>
      <c r="E18" s="35">
        <v>1505</v>
      </c>
    </row>
    <row r="19" spans="1:5" s="36" customFormat="1" ht="15.75" thickBot="1">
      <c r="A19" s="35" t="s">
        <v>34</v>
      </c>
      <c r="B19" s="35"/>
      <c r="C19" s="35">
        <v>6411.87</v>
      </c>
      <c r="D19" s="35" t="s">
        <v>33</v>
      </c>
      <c r="E19" s="35">
        <v>4515.3999999999996</v>
      </c>
    </row>
    <row r="20" spans="1:5" ht="15.75" thickBot="1">
      <c r="A20" s="33"/>
      <c r="B20" s="33"/>
      <c r="C20" s="33">
        <v>8548.9699999999993</v>
      </c>
      <c r="D20" s="33"/>
      <c r="E20" s="33">
        <v>6020.4</v>
      </c>
    </row>
    <row r="21" spans="1:5" s="36" customFormat="1" ht="15.75" thickBot="1">
      <c r="A21" s="35" t="s">
        <v>35</v>
      </c>
      <c r="B21" s="35"/>
      <c r="C21" s="35">
        <v>809.36</v>
      </c>
      <c r="D21" s="35" t="s">
        <v>36</v>
      </c>
      <c r="E21" s="35">
        <v>1</v>
      </c>
    </row>
    <row r="22" spans="1:5" ht="15.75" thickBot="1">
      <c r="A22" s="33"/>
      <c r="B22" s="33"/>
      <c r="C22" s="33">
        <v>809.36</v>
      </c>
      <c r="D22" s="33"/>
      <c r="E22" s="33">
        <v>1</v>
      </c>
    </row>
    <row r="23" spans="1:5" s="36" customFormat="1" ht="15.75" thickBot="1">
      <c r="A23" s="35" t="s">
        <v>63</v>
      </c>
      <c r="B23" s="35"/>
      <c r="C23" s="35">
        <v>1774.54</v>
      </c>
      <c r="D23" s="35" t="s">
        <v>64</v>
      </c>
      <c r="E23" s="35">
        <v>1</v>
      </c>
    </row>
    <row r="24" spans="1:5" ht="15.75" thickBot="1">
      <c r="A24" s="33"/>
      <c r="B24" s="33"/>
      <c r="C24" s="33">
        <v>1774.54</v>
      </c>
      <c r="D24" s="33"/>
      <c r="E24" s="33">
        <v>1</v>
      </c>
    </row>
    <row r="25" spans="1:5" s="36" customFormat="1" ht="15.75" thickBot="1">
      <c r="A25" s="35" t="s">
        <v>65</v>
      </c>
      <c r="B25" s="35"/>
      <c r="C25" s="35">
        <v>158.80000000000001</v>
      </c>
      <c r="D25" s="35" t="s">
        <v>64</v>
      </c>
      <c r="E25" s="35">
        <v>2</v>
      </c>
    </row>
    <row r="26" spans="1:5" ht="15.75" thickBot="1">
      <c r="A26" s="33"/>
      <c r="B26" s="33"/>
      <c r="C26" s="33">
        <v>158.80000000000001</v>
      </c>
      <c r="D26" s="33"/>
      <c r="E26" s="33">
        <v>2</v>
      </c>
    </row>
    <row r="27" spans="1:5" s="36" customFormat="1" ht="15.75" thickBot="1">
      <c r="A27" s="35" t="s">
        <v>66</v>
      </c>
      <c r="B27" s="35"/>
      <c r="C27" s="35">
        <v>445.64</v>
      </c>
      <c r="D27" s="35" t="s">
        <v>64</v>
      </c>
      <c r="E27" s="35">
        <v>2</v>
      </c>
    </row>
    <row r="28" spans="1:5" ht="15.75" thickBot="1">
      <c r="A28" s="33"/>
      <c r="B28" s="33"/>
      <c r="C28" s="33">
        <v>445.64</v>
      </c>
      <c r="D28" s="33"/>
      <c r="E28" s="33">
        <v>2</v>
      </c>
    </row>
    <row r="29" spans="1:5" s="36" customFormat="1" ht="15.75" thickBot="1">
      <c r="A29" s="35" t="s">
        <v>67</v>
      </c>
      <c r="B29" s="35"/>
      <c r="C29" s="35">
        <v>247.87</v>
      </c>
      <c r="D29" s="35" t="s">
        <v>33</v>
      </c>
      <c r="E29" s="35">
        <v>14580.46</v>
      </c>
    </row>
    <row r="30" spans="1:5" ht="15.75" thickBot="1">
      <c r="A30" s="33"/>
      <c r="B30" s="33"/>
      <c r="C30" s="33">
        <v>247.87</v>
      </c>
      <c r="D30" s="33"/>
      <c r="E30" s="33">
        <v>14580.46</v>
      </c>
    </row>
    <row r="31" spans="1:5" s="36" customFormat="1" ht="15.75" thickBot="1">
      <c r="A31" s="35" t="s">
        <v>68</v>
      </c>
      <c r="B31" s="35"/>
      <c r="C31" s="35">
        <v>381.43</v>
      </c>
      <c r="D31" s="35" t="s">
        <v>69</v>
      </c>
      <c r="E31" s="35">
        <v>1</v>
      </c>
    </row>
    <row r="32" spans="1:5" ht="15.75" thickBot="1">
      <c r="A32" s="33"/>
      <c r="B32" s="33"/>
      <c r="C32" s="33">
        <v>381.43</v>
      </c>
      <c r="D32" s="33"/>
      <c r="E32" s="33">
        <v>1</v>
      </c>
    </row>
    <row r="33" spans="1:5" s="36" customFormat="1" ht="15.75" thickBot="1">
      <c r="A33" s="35" t="s">
        <v>70</v>
      </c>
      <c r="B33" s="35"/>
      <c r="C33" s="35">
        <v>199.29</v>
      </c>
      <c r="D33" s="35" t="s">
        <v>64</v>
      </c>
      <c r="E33" s="35">
        <v>1</v>
      </c>
    </row>
    <row r="34" spans="1:5" ht="15.75" thickBot="1">
      <c r="A34" s="33"/>
      <c r="B34" s="33"/>
      <c r="C34" s="33">
        <v>199.29</v>
      </c>
      <c r="D34" s="33"/>
      <c r="E34" s="33">
        <v>1</v>
      </c>
    </row>
    <row r="35" spans="1:5" s="36" customFormat="1" ht="15.75" thickBot="1">
      <c r="A35" s="35" t="s">
        <v>71</v>
      </c>
      <c r="B35" s="35"/>
      <c r="C35" s="35">
        <v>20210.400000000001</v>
      </c>
      <c r="D35" s="35" t="s">
        <v>37</v>
      </c>
      <c r="E35" s="35">
        <v>72</v>
      </c>
    </row>
    <row r="36" spans="1:5" s="36" customFormat="1" ht="15.75" thickBot="1">
      <c r="A36" s="35" t="s">
        <v>71</v>
      </c>
      <c r="B36" s="35"/>
      <c r="C36" s="35">
        <v>1672.32</v>
      </c>
      <c r="D36" s="35" t="s">
        <v>37</v>
      </c>
      <c r="E36" s="35">
        <v>12</v>
      </c>
    </row>
    <row r="37" spans="1:5" ht="15.75" thickBot="1">
      <c r="A37" s="33"/>
      <c r="B37" s="33"/>
      <c r="C37" s="33">
        <v>21882.720000000001</v>
      </c>
      <c r="D37" s="33"/>
      <c r="E37" s="33">
        <v>84</v>
      </c>
    </row>
    <row r="38" spans="1:5" s="36" customFormat="1" ht="15.75" thickBot="1">
      <c r="A38" s="35" t="s">
        <v>72</v>
      </c>
      <c r="B38" s="35"/>
      <c r="C38" s="35">
        <v>470</v>
      </c>
      <c r="D38" s="35" t="s">
        <v>33</v>
      </c>
      <c r="E38" s="35">
        <v>100</v>
      </c>
    </row>
    <row r="39" spans="1:5" ht="15.75" thickBot="1">
      <c r="A39" s="33"/>
      <c r="B39" s="33"/>
      <c r="C39" s="33">
        <v>470</v>
      </c>
      <c r="D39" s="33"/>
      <c r="E39" s="33">
        <v>100</v>
      </c>
    </row>
    <row r="40" spans="1:5" s="36" customFormat="1" ht="15.75" thickBot="1">
      <c r="A40" s="35" t="s">
        <v>73</v>
      </c>
      <c r="B40" s="35"/>
      <c r="C40" s="35">
        <v>265.05</v>
      </c>
      <c r="D40" s="35" t="s">
        <v>64</v>
      </c>
      <c r="E40" s="35">
        <v>1</v>
      </c>
    </row>
    <row r="41" spans="1:5" ht="15.75" thickBot="1">
      <c r="A41" s="33"/>
      <c r="B41" s="33"/>
      <c r="C41" s="33">
        <v>265.05</v>
      </c>
      <c r="D41" s="33"/>
      <c r="E41" s="33">
        <v>1</v>
      </c>
    </row>
    <row r="42" spans="1:5" s="36" customFormat="1" ht="15.75" thickBot="1">
      <c r="A42" s="35" t="s">
        <v>74</v>
      </c>
      <c r="B42" s="35"/>
      <c r="C42" s="35">
        <v>6940.71</v>
      </c>
      <c r="D42" s="35" t="s">
        <v>64</v>
      </c>
      <c r="E42" s="35">
        <v>7</v>
      </c>
    </row>
    <row r="43" spans="1:5" ht="15.75" thickBot="1">
      <c r="A43" s="33"/>
      <c r="B43" s="33"/>
      <c r="C43" s="33">
        <v>6940.71</v>
      </c>
      <c r="D43" s="33"/>
      <c r="E43" s="33">
        <v>7</v>
      </c>
    </row>
    <row r="44" spans="1:5" s="36" customFormat="1" ht="15.75" thickBot="1">
      <c r="A44" s="35" t="s">
        <v>75</v>
      </c>
      <c r="B44" s="35"/>
      <c r="C44" s="35">
        <v>1570.5</v>
      </c>
      <c r="D44" s="35" t="s">
        <v>64</v>
      </c>
      <c r="E44" s="35">
        <v>1</v>
      </c>
    </row>
    <row r="45" spans="1:5" ht="15.75" thickBot="1">
      <c r="A45" s="33"/>
      <c r="B45" s="33"/>
      <c r="C45" s="33">
        <v>1570.5</v>
      </c>
      <c r="D45" s="33"/>
      <c r="E45" s="33">
        <v>1</v>
      </c>
    </row>
    <row r="46" spans="1:5" s="36" customFormat="1" ht="15.75" thickBot="1">
      <c r="A46" s="35" t="s">
        <v>76</v>
      </c>
      <c r="B46" s="35"/>
      <c r="C46" s="35">
        <v>3125.7</v>
      </c>
      <c r="D46" s="35" t="s">
        <v>37</v>
      </c>
      <c r="E46" s="35">
        <v>10</v>
      </c>
    </row>
    <row r="47" spans="1:5" ht="15.75" thickBot="1">
      <c r="A47" s="33"/>
      <c r="B47" s="33"/>
      <c r="C47" s="33">
        <v>3125.7</v>
      </c>
      <c r="D47" s="33"/>
      <c r="E47" s="33">
        <v>10</v>
      </c>
    </row>
    <row r="48" spans="1:5" s="36" customFormat="1" ht="15.75" thickBot="1">
      <c r="A48" s="35" t="s">
        <v>77</v>
      </c>
      <c r="B48" s="35"/>
      <c r="C48" s="35">
        <v>939.87</v>
      </c>
      <c r="D48" s="35" t="s">
        <v>37</v>
      </c>
      <c r="E48" s="35">
        <v>3</v>
      </c>
    </row>
    <row r="49" spans="1:5" ht="15.75" thickBot="1">
      <c r="A49" s="33"/>
      <c r="B49" s="33"/>
      <c r="C49" s="33">
        <v>939.87</v>
      </c>
      <c r="D49" s="33"/>
      <c r="E49" s="33">
        <v>3</v>
      </c>
    </row>
    <row r="50" spans="1:5" s="36" customFormat="1" ht="15.75" thickBot="1">
      <c r="A50" s="35" t="s">
        <v>47</v>
      </c>
      <c r="B50" s="35"/>
      <c r="C50" s="35">
        <v>383.63</v>
      </c>
      <c r="D50" s="35" t="s">
        <v>64</v>
      </c>
      <c r="E50" s="35">
        <v>1</v>
      </c>
    </row>
    <row r="51" spans="1:5" ht="15.75" thickBot="1">
      <c r="A51" s="33"/>
      <c r="B51" s="33"/>
      <c r="C51" s="33">
        <v>383.63</v>
      </c>
      <c r="D51" s="33"/>
      <c r="E51" s="33">
        <v>1</v>
      </c>
    </row>
    <row r="52" spans="1:5" s="36" customFormat="1" ht="15.75" thickBot="1">
      <c r="A52" s="35" t="s">
        <v>78</v>
      </c>
      <c r="B52" s="35"/>
      <c r="C52" s="35">
        <v>287.14999999999998</v>
      </c>
      <c r="D52" s="35" t="s">
        <v>33</v>
      </c>
      <c r="E52" s="35">
        <v>0.3</v>
      </c>
    </row>
    <row r="53" spans="1:5" ht="15.75" thickBot="1">
      <c r="A53" s="33"/>
      <c r="B53" s="33"/>
      <c r="C53" s="33">
        <v>287.14999999999998</v>
      </c>
      <c r="D53" s="33"/>
      <c r="E53" s="33">
        <v>0.3</v>
      </c>
    </row>
    <row r="54" spans="1:5" s="36" customFormat="1" ht="15.75" thickBot="1">
      <c r="A54" s="35" t="s">
        <v>79</v>
      </c>
      <c r="B54" s="35"/>
      <c r="C54" s="35">
        <v>3659.94</v>
      </c>
      <c r="D54" s="35" t="s">
        <v>64</v>
      </c>
      <c r="E54" s="35">
        <v>6</v>
      </c>
    </row>
    <row r="55" spans="1:5" ht="15.75" thickBot="1">
      <c r="A55" s="33"/>
      <c r="B55" s="33"/>
      <c r="C55" s="33">
        <v>3659.94</v>
      </c>
      <c r="D55" s="33"/>
      <c r="E55" s="33">
        <v>6</v>
      </c>
    </row>
    <row r="56" spans="1:5" s="36" customFormat="1" ht="15.75" thickBot="1">
      <c r="A56" s="35" t="s">
        <v>48</v>
      </c>
      <c r="B56" s="35"/>
      <c r="C56" s="35">
        <v>1265.26</v>
      </c>
      <c r="D56" s="35" t="s">
        <v>64</v>
      </c>
      <c r="E56" s="35">
        <v>1</v>
      </c>
    </row>
    <row r="57" spans="1:5" ht="15.75" thickBot="1">
      <c r="A57" s="33"/>
      <c r="B57" s="33"/>
      <c r="C57" s="33">
        <v>1265.26</v>
      </c>
      <c r="D57" s="33"/>
      <c r="E57" s="33">
        <v>1</v>
      </c>
    </row>
    <row r="58" spans="1:5" s="36" customFormat="1" ht="15.75" thickBot="1">
      <c r="A58" s="35" t="s">
        <v>80</v>
      </c>
      <c r="B58" s="35"/>
      <c r="C58" s="35">
        <v>4466.58</v>
      </c>
      <c r="D58" s="35" t="s">
        <v>33</v>
      </c>
      <c r="E58" s="35">
        <v>6</v>
      </c>
    </row>
    <row r="59" spans="1:5" ht="15.75" thickBot="1">
      <c r="A59" s="33"/>
      <c r="B59" s="33"/>
      <c r="C59" s="33">
        <v>4466.58</v>
      </c>
      <c r="D59" s="33"/>
      <c r="E59" s="33">
        <v>6</v>
      </c>
    </row>
    <row r="60" spans="1:5" s="36" customFormat="1" ht="15.75" thickBot="1">
      <c r="A60" s="35" t="s">
        <v>81</v>
      </c>
      <c r="B60" s="35"/>
      <c r="C60" s="35">
        <v>1030</v>
      </c>
      <c r="D60" s="35" t="s">
        <v>38</v>
      </c>
      <c r="E60" s="35">
        <v>1</v>
      </c>
    </row>
    <row r="61" spans="1:5" ht="15.75" thickBot="1">
      <c r="A61" s="33"/>
      <c r="B61" s="33"/>
      <c r="C61" s="33">
        <v>1030</v>
      </c>
      <c r="D61" s="33"/>
      <c r="E61" s="33">
        <v>1</v>
      </c>
    </row>
    <row r="62" spans="1:5" s="36" customFormat="1" ht="15.75" thickBot="1">
      <c r="A62" s="35" t="s">
        <v>82</v>
      </c>
      <c r="B62" s="35"/>
      <c r="C62" s="35">
        <v>4697.5200000000004</v>
      </c>
      <c r="D62" s="35" t="s">
        <v>38</v>
      </c>
      <c r="E62" s="35">
        <v>4</v>
      </c>
    </row>
    <row r="63" spans="1:5" ht="15.75" thickBot="1">
      <c r="A63" s="33"/>
      <c r="B63" s="33"/>
      <c r="C63" s="33">
        <v>4697.5200000000004</v>
      </c>
      <c r="D63" s="33"/>
      <c r="E63" s="33">
        <v>4</v>
      </c>
    </row>
    <row r="64" spans="1:5" s="36" customFormat="1" ht="15.75" thickBot="1">
      <c r="A64" s="35" t="s">
        <v>83</v>
      </c>
      <c r="B64" s="35"/>
      <c r="C64" s="35">
        <v>1096</v>
      </c>
      <c r="D64" s="35" t="s">
        <v>37</v>
      </c>
      <c r="E64" s="35">
        <v>1</v>
      </c>
    </row>
    <row r="65" spans="1:5" ht="15.75" thickBot="1">
      <c r="A65" s="33"/>
      <c r="B65" s="33"/>
      <c r="C65" s="33">
        <v>1096</v>
      </c>
      <c r="D65" s="33"/>
      <c r="E65" s="33">
        <v>1</v>
      </c>
    </row>
    <row r="66" spans="1:5" s="36" customFormat="1" ht="15.75" thickBot="1">
      <c r="A66" s="35" t="s">
        <v>84</v>
      </c>
      <c r="B66" s="35"/>
      <c r="C66" s="35">
        <v>25249.919999999998</v>
      </c>
      <c r="D66" s="35" t="s">
        <v>33</v>
      </c>
      <c r="E66" s="35">
        <v>31562.400000000001</v>
      </c>
    </row>
    <row r="67" spans="1:5" ht="15.75" thickBot="1">
      <c r="A67" s="33"/>
      <c r="B67" s="33"/>
      <c r="C67" s="33">
        <v>25249.919999999998</v>
      </c>
      <c r="D67" s="33"/>
      <c r="E67" s="33">
        <v>31562.400000000001</v>
      </c>
    </row>
    <row r="68" spans="1:5" s="36" customFormat="1" ht="15.75" thickBot="1">
      <c r="A68" s="35" t="s">
        <v>85</v>
      </c>
      <c r="B68" s="35"/>
      <c r="C68" s="35">
        <v>28406.16</v>
      </c>
      <c r="D68" s="35" t="s">
        <v>33</v>
      </c>
      <c r="E68" s="35">
        <v>31562.400000000001</v>
      </c>
    </row>
    <row r="69" spans="1:5" ht="15.75" thickBot="1">
      <c r="A69" s="33"/>
      <c r="B69" s="33"/>
      <c r="C69" s="33">
        <v>28406.16</v>
      </c>
      <c r="D69" s="33"/>
      <c r="E69" s="33">
        <v>31562.400000000001</v>
      </c>
    </row>
    <row r="70" spans="1:5" s="36" customFormat="1" ht="15.75" thickBot="1">
      <c r="A70" s="35" t="s">
        <v>86</v>
      </c>
      <c r="B70" s="35"/>
      <c r="C70" s="35">
        <v>38474.68</v>
      </c>
      <c r="D70" s="35" t="s">
        <v>33</v>
      </c>
      <c r="E70" s="35">
        <v>24197.9</v>
      </c>
    </row>
    <row r="71" spans="1:5" ht="15.75" thickBot="1">
      <c r="A71" s="33"/>
      <c r="B71" s="33"/>
      <c r="C71" s="33">
        <v>38474.68</v>
      </c>
      <c r="D71" s="33"/>
      <c r="E71" s="33">
        <v>24197.9</v>
      </c>
    </row>
    <row r="72" spans="1:5" s="36" customFormat="1" ht="15.75" thickBot="1">
      <c r="A72" s="35" t="s">
        <v>87</v>
      </c>
      <c r="B72" s="35"/>
      <c r="C72" s="35">
        <v>39295.17</v>
      </c>
      <c r="D72" s="35" t="s">
        <v>33</v>
      </c>
      <c r="E72" s="35">
        <v>23671.8</v>
      </c>
    </row>
    <row r="73" spans="1:5" ht="15.75" thickBot="1">
      <c r="A73" s="33"/>
      <c r="B73" s="33"/>
      <c r="C73" s="33">
        <v>39295.17</v>
      </c>
      <c r="D73" s="33"/>
      <c r="E73" s="33">
        <v>23671.8</v>
      </c>
    </row>
    <row r="74" spans="1:5" s="36" customFormat="1" ht="15.75" thickBot="1">
      <c r="A74" s="35" t="s">
        <v>88</v>
      </c>
      <c r="B74" s="35"/>
      <c r="C74" s="35">
        <v>73461.53</v>
      </c>
      <c r="D74" s="35" t="s">
        <v>33</v>
      </c>
      <c r="E74" s="35">
        <v>29984.3</v>
      </c>
    </row>
    <row r="75" spans="1:5" ht="15.75" thickBot="1">
      <c r="A75" s="33"/>
      <c r="B75" s="33"/>
      <c r="C75" s="33">
        <v>73461.53</v>
      </c>
      <c r="D75" s="33"/>
      <c r="E75" s="33">
        <v>29984.3</v>
      </c>
    </row>
    <row r="76" spans="1:5" s="36" customFormat="1" ht="15.75" thickBot="1">
      <c r="A76" s="35" t="s">
        <v>89</v>
      </c>
      <c r="B76" s="35"/>
      <c r="C76" s="35">
        <v>76080.63</v>
      </c>
      <c r="D76" s="35" t="s">
        <v>33</v>
      </c>
      <c r="E76" s="35">
        <v>31053.32</v>
      </c>
    </row>
    <row r="77" spans="1:5" ht="15.75" thickBot="1">
      <c r="A77" s="33"/>
      <c r="B77" s="33"/>
      <c r="C77" s="33">
        <v>76080.63</v>
      </c>
      <c r="D77" s="33"/>
      <c r="E77" s="33">
        <v>31053.32</v>
      </c>
    </row>
    <row r="78" spans="1:5" s="36" customFormat="1" ht="15.75" thickBot="1">
      <c r="A78" s="35" t="s">
        <v>90</v>
      </c>
      <c r="B78" s="35"/>
      <c r="C78" s="35">
        <v>118674.62</v>
      </c>
      <c r="D78" s="35" t="s">
        <v>33</v>
      </c>
      <c r="E78" s="35">
        <v>31562.400000000001</v>
      </c>
    </row>
    <row r="79" spans="1:5" ht="15.75" thickBot="1">
      <c r="A79" s="33"/>
      <c r="B79" s="33"/>
      <c r="C79" s="33">
        <v>118674.62</v>
      </c>
      <c r="D79" s="33"/>
      <c r="E79" s="33">
        <v>31562.400000000001</v>
      </c>
    </row>
    <row r="80" spans="1:5" s="36" customFormat="1" ht="15.75" thickBot="1">
      <c r="A80" s="35" t="s">
        <v>91</v>
      </c>
      <c r="B80" s="35"/>
      <c r="C80" s="35">
        <v>124671.48</v>
      </c>
      <c r="D80" s="35" t="s">
        <v>33</v>
      </c>
      <c r="E80" s="35">
        <v>31562.400000000001</v>
      </c>
    </row>
    <row r="81" spans="1:5" ht="15.75" thickBot="1">
      <c r="A81" s="33"/>
      <c r="B81" s="33"/>
      <c r="C81" s="33">
        <v>124671.48</v>
      </c>
      <c r="D81" s="33"/>
      <c r="E81" s="33">
        <v>31562.400000000001</v>
      </c>
    </row>
    <row r="82" spans="1:5" s="36" customFormat="1" ht="15.75" thickBot="1">
      <c r="A82" s="35" t="s">
        <v>92</v>
      </c>
      <c r="B82" s="35"/>
      <c r="C82" s="35">
        <v>1616.64</v>
      </c>
      <c r="D82" s="35" t="s">
        <v>64</v>
      </c>
      <c r="E82" s="35">
        <v>1</v>
      </c>
    </row>
    <row r="83" spans="1:5" ht="15.75" thickBot="1">
      <c r="A83" s="33"/>
      <c r="B83" s="33"/>
      <c r="C83" s="33">
        <v>1616.64</v>
      </c>
      <c r="D83" s="33"/>
      <c r="E83" s="33">
        <v>1</v>
      </c>
    </row>
    <row r="84" spans="1:5" s="36" customFormat="1" ht="15.75" thickBot="1">
      <c r="A84" s="35" t="s">
        <v>93</v>
      </c>
      <c r="B84" s="35"/>
      <c r="C84" s="35">
        <v>112697</v>
      </c>
      <c r="D84" s="35" t="s">
        <v>64</v>
      </c>
      <c r="E84" s="35">
        <v>1</v>
      </c>
    </row>
    <row r="85" spans="1:5" s="36" customFormat="1" ht="15.75" thickBot="1">
      <c r="A85" s="35" t="s">
        <v>93</v>
      </c>
      <c r="B85" s="35"/>
      <c r="C85" s="35">
        <v>142213</v>
      </c>
      <c r="D85" s="35" t="s">
        <v>64</v>
      </c>
      <c r="E85" s="35">
        <v>1</v>
      </c>
    </row>
    <row r="86" spans="1:5" ht="15.75" thickBot="1">
      <c r="A86" s="33"/>
      <c r="B86" s="33"/>
      <c r="C86" s="33">
        <v>254910</v>
      </c>
      <c r="D86" s="33"/>
      <c r="E86" s="33">
        <v>2</v>
      </c>
    </row>
    <row r="87" spans="1:5" s="36" customFormat="1" ht="15.75" thickBot="1">
      <c r="A87" s="35" t="s">
        <v>94</v>
      </c>
      <c r="B87" s="35"/>
      <c r="C87" s="35">
        <v>1352.68</v>
      </c>
      <c r="D87" s="35" t="s">
        <v>64</v>
      </c>
      <c r="E87" s="35">
        <v>7</v>
      </c>
    </row>
    <row r="88" spans="1:5" ht="15.75" thickBot="1">
      <c r="A88" s="33"/>
      <c r="B88" s="33"/>
      <c r="C88" s="33">
        <v>1352.68</v>
      </c>
      <c r="D88" s="33"/>
      <c r="E88" s="33">
        <v>7</v>
      </c>
    </row>
    <row r="89" spans="1:5" s="36" customFormat="1" ht="15.75" thickBot="1">
      <c r="A89" s="35" t="s">
        <v>95</v>
      </c>
      <c r="B89" s="35"/>
      <c r="C89" s="35">
        <v>3098.55</v>
      </c>
      <c r="D89" s="35" t="s">
        <v>64</v>
      </c>
      <c r="E89" s="35">
        <v>3</v>
      </c>
    </row>
    <row r="90" spans="1:5" ht="15.75" thickBot="1">
      <c r="A90" s="33"/>
      <c r="B90" s="33"/>
      <c r="C90" s="33">
        <v>3098.55</v>
      </c>
      <c r="D90" s="33"/>
      <c r="E90" s="33">
        <v>3</v>
      </c>
    </row>
    <row r="91" spans="1:5" s="36" customFormat="1" ht="15.75" thickBot="1">
      <c r="A91" s="35" t="s">
        <v>39</v>
      </c>
      <c r="B91" s="35"/>
      <c r="C91" s="35">
        <v>179.6</v>
      </c>
      <c r="D91" s="35" t="s">
        <v>64</v>
      </c>
      <c r="E91" s="35">
        <v>1</v>
      </c>
    </row>
    <row r="92" spans="1:5" ht="15.75" thickBot="1">
      <c r="A92" s="33"/>
      <c r="B92" s="33"/>
      <c r="C92" s="33">
        <v>179.6</v>
      </c>
      <c r="D92" s="33"/>
      <c r="E92" s="33">
        <v>1</v>
      </c>
    </row>
    <row r="93" spans="1:5" s="36" customFormat="1" ht="15.75" thickBot="1">
      <c r="A93" s="35" t="s">
        <v>96</v>
      </c>
      <c r="B93" s="35"/>
      <c r="C93" s="35">
        <v>2524.9899999999998</v>
      </c>
      <c r="D93" s="35" t="s">
        <v>33</v>
      </c>
      <c r="E93" s="35">
        <v>31562.400000000001</v>
      </c>
    </row>
    <row r="94" spans="1:5" ht="15.75" thickBot="1">
      <c r="A94" s="33"/>
      <c r="B94" s="33"/>
      <c r="C94" s="33">
        <v>2524.9899999999998</v>
      </c>
      <c r="D94" s="33"/>
      <c r="E94" s="33">
        <v>31562.400000000001</v>
      </c>
    </row>
    <row r="95" spans="1:5" s="36" customFormat="1" ht="15.75" thickBot="1">
      <c r="A95" s="35" t="s">
        <v>97</v>
      </c>
      <c r="B95" s="35"/>
      <c r="C95" s="35">
        <v>2840.62</v>
      </c>
      <c r="D95" s="35" t="s">
        <v>33</v>
      </c>
      <c r="E95" s="35">
        <v>31562.400000000001</v>
      </c>
    </row>
    <row r="96" spans="1:5" ht="15.75" thickBot="1">
      <c r="A96" s="33"/>
      <c r="B96" s="33"/>
      <c r="C96" s="33">
        <v>2840.62</v>
      </c>
      <c r="D96" s="33"/>
      <c r="E96" s="33">
        <v>31562.400000000001</v>
      </c>
    </row>
    <row r="97" spans="1:5" s="36" customFormat="1" ht="15.75" thickBot="1">
      <c r="A97" s="35" t="s">
        <v>98</v>
      </c>
      <c r="B97" s="35"/>
      <c r="C97" s="35">
        <v>11993.71</v>
      </c>
      <c r="D97" s="35" t="s">
        <v>33</v>
      </c>
      <c r="E97" s="35">
        <v>31562.400000000001</v>
      </c>
    </row>
    <row r="98" spans="1:5" ht="15.75" thickBot="1">
      <c r="A98" s="33"/>
      <c r="B98" s="33"/>
      <c r="C98" s="33">
        <v>11993.71</v>
      </c>
      <c r="D98" s="33"/>
      <c r="E98" s="33">
        <v>31562.400000000001</v>
      </c>
    </row>
    <row r="99" spans="1:5" s="36" customFormat="1" ht="15.75" thickBot="1">
      <c r="A99" s="35" t="s">
        <v>98</v>
      </c>
      <c r="B99" s="35"/>
      <c r="C99" s="35">
        <v>11993.71</v>
      </c>
      <c r="D99" s="35" t="s">
        <v>33</v>
      </c>
      <c r="E99" s="35">
        <v>31562.400000000001</v>
      </c>
    </row>
    <row r="100" spans="1:5" ht="15.75" thickBot="1">
      <c r="A100" s="33"/>
      <c r="B100" s="33"/>
      <c r="C100" s="33">
        <v>11993.71</v>
      </c>
      <c r="D100" s="33"/>
      <c r="E100" s="33">
        <v>31562.400000000001</v>
      </c>
    </row>
    <row r="101" spans="1:5" s="36" customFormat="1" ht="15.75" thickBot="1">
      <c r="A101" s="35" t="s">
        <v>99</v>
      </c>
      <c r="B101" s="35"/>
      <c r="C101" s="35">
        <v>1214.6199999999999</v>
      </c>
      <c r="D101" s="35" t="s">
        <v>64</v>
      </c>
      <c r="E101" s="35">
        <v>2</v>
      </c>
    </row>
    <row r="102" spans="1:5" ht="15.75" thickBot="1">
      <c r="A102" s="33"/>
      <c r="B102" s="33"/>
      <c r="C102" s="33">
        <v>1214.6199999999999</v>
      </c>
      <c r="D102" s="33"/>
      <c r="E102" s="33">
        <v>2</v>
      </c>
    </row>
    <row r="103" spans="1:5" s="36" customFormat="1" ht="15.75" thickBot="1">
      <c r="A103" s="35" t="s">
        <v>40</v>
      </c>
      <c r="B103" s="35"/>
      <c r="C103" s="35">
        <v>1080.56</v>
      </c>
      <c r="D103" s="35" t="s">
        <v>41</v>
      </c>
      <c r="E103" s="35">
        <v>4</v>
      </c>
    </row>
    <row r="104" spans="1:5" ht="15.75" thickBot="1">
      <c r="A104" s="33"/>
      <c r="B104" s="33"/>
      <c r="C104" s="33">
        <v>1080.56</v>
      </c>
      <c r="D104" s="33"/>
      <c r="E104" s="33">
        <v>4</v>
      </c>
    </row>
    <row r="105" spans="1:5" s="36" customFormat="1" ht="15.75" thickBot="1">
      <c r="A105" s="35" t="s">
        <v>42</v>
      </c>
      <c r="B105" s="35"/>
      <c r="C105" s="35">
        <v>4985.25</v>
      </c>
      <c r="D105" s="35" t="s">
        <v>37</v>
      </c>
      <c r="E105" s="35">
        <v>25</v>
      </c>
    </row>
    <row r="106" spans="1:5" ht="15.75" thickBot="1">
      <c r="A106" s="33"/>
      <c r="B106" s="33"/>
      <c r="C106" s="33">
        <v>4985.25</v>
      </c>
      <c r="D106" s="33"/>
      <c r="E106" s="33">
        <v>25</v>
      </c>
    </row>
    <row r="107" spans="1:5" s="36" customFormat="1" ht="15.75" thickBot="1">
      <c r="A107" s="35" t="s">
        <v>100</v>
      </c>
      <c r="B107" s="35"/>
      <c r="C107" s="35">
        <v>432.54</v>
      </c>
      <c r="D107" s="35" t="s">
        <v>101</v>
      </c>
      <c r="E107" s="35">
        <v>1</v>
      </c>
    </row>
    <row r="108" spans="1:5" ht="15.75" thickBot="1">
      <c r="A108" s="33"/>
      <c r="B108" s="33"/>
      <c r="C108" s="33">
        <v>432.54</v>
      </c>
      <c r="D108" s="33"/>
      <c r="E108" s="33">
        <v>1</v>
      </c>
    </row>
    <row r="109" spans="1:5" s="36" customFormat="1" ht="15.75" thickBot="1">
      <c r="A109" s="35" t="s">
        <v>102</v>
      </c>
      <c r="B109" s="35"/>
      <c r="C109" s="35">
        <v>58563</v>
      </c>
      <c r="D109" s="35" t="s">
        <v>64</v>
      </c>
      <c r="E109" s="35">
        <v>1</v>
      </c>
    </row>
    <row r="110" spans="1:5" ht="15.75" thickBot="1">
      <c r="A110" s="33"/>
      <c r="B110" s="33"/>
      <c r="C110" s="33">
        <v>58563</v>
      </c>
      <c r="D110" s="33"/>
      <c r="E110" s="33">
        <v>1</v>
      </c>
    </row>
    <row r="111" spans="1:5" s="36" customFormat="1" ht="15.75" thickBot="1">
      <c r="A111" s="35" t="s">
        <v>103</v>
      </c>
      <c r="B111" s="35"/>
      <c r="C111" s="35">
        <v>128174</v>
      </c>
      <c r="D111" s="35" t="s">
        <v>49</v>
      </c>
      <c r="E111" s="35">
        <v>1</v>
      </c>
    </row>
    <row r="112" spans="1:5" ht="15.75" thickBot="1">
      <c r="A112" s="33"/>
      <c r="B112" s="33"/>
      <c r="C112" s="33">
        <v>128174</v>
      </c>
      <c r="D112" s="33"/>
      <c r="E112" s="33">
        <v>1</v>
      </c>
    </row>
    <row r="113" spans="1:5" s="36" customFormat="1" ht="15.75" thickBot="1">
      <c r="A113" s="35" t="s">
        <v>50</v>
      </c>
      <c r="B113" s="35"/>
      <c r="C113" s="35">
        <v>7458.36</v>
      </c>
      <c r="D113" s="35" t="s">
        <v>36</v>
      </c>
      <c r="E113" s="35">
        <v>12</v>
      </c>
    </row>
    <row r="114" spans="1:5" ht="15.75" thickBot="1">
      <c r="A114" s="33"/>
      <c r="B114" s="33"/>
      <c r="C114" s="33">
        <v>7458.36</v>
      </c>
      <c r="D114" s="33"/>
      <c r="E114" s="33">
        <v>12</v>
      </c>
    </row>
    <row r="115" spans="1:5" ht="15.75" thickBot="1">
      <c r="A115" s="33"/>
      <c r="B115" s="33"/>
      <c r="C115" s="33">
        <v>1236452.06</v>
      </c>
      <c r="D115" s="33"/>
      <c r="E115" s="33">
        <v>449579.4800000001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2019-01-30T01:39:52Z</cp:lastPrinted>
  <dcterms:created xsi:type="dcterms:W3CDTF">2016-03-18T02:51:51Z</dcterms:created>
  <dcterms:modified xsi:type="dcterms:W3CDTF">2020-03-19T00:20:52Z</dcterms:modified>
</cp:coreProperties>
</file>