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Осетровка, д. 12" sheetId="1" r:id="rId1"/>
    <sheet name="Работы 2020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'Работы 2020'!$A$3:$E$35</definedName>
    <definedName name="_xlnm.Print_Area" localSheetId="0">'Осетровка, д. 12'!$A$1:$E$66</definedName>
  </definedNames>
  <calcPr calcId="145621"/>
</workbook>
</file>

<file path=xl/calcChain.xml><?xml version="1.0" encoding="utf-8"?>
<calcChain xmlns="http://schemas.openxmlformats.org/spreadsheetml/2006/main">
  <c r="B55" i="1" l="1"/>
  <c r="B30" i="1"/>
  <c r="B27" i="1"/>
  <c r="B18" i="1"/>
  <c r="B41" i="3"/>
  <c r="B51" i="1" l="1"/>
  <c r="B62" i="1"/>
  <c r="B20" i="1"/>
  <c r="B7" i="1"/>
  <c r="B12" i="1"/>
  <c r="B15" i="1" l="1"/>
  <c r="B63" i="1" s="1"/>
  <c r="H63" i="1" s="1"/>
  <c r="B9" i="1"/>
  <c r="B8" i="1" s="1"/>
  <c r="B10" i="1" l="1"/>
  <c r="B65" i="1"/>
  <c r="B61" i="1"/>
  <c r="B64" i="1" s="1"/>
  <c r="B66" i="1" l="1"/>
</calcChain>
</file>

<file path=xl/sharedStrings.xml><?xml version="1.0" encoding="utf-8"?>
<sst xmlns="http://schemas.openxmlformats.org/spreadsheetml/2006/main" count="208" uniqueCount="89">
  <si>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</si>
  <si>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</si>
  <si>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</si>
  <si>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</si>
  <si>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</si>
  <si>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</si>
  <si>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</si>
  <si>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</si>
  <si>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</si>
  <si>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</si>
  <si>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</si>
  <si>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</si>
  <si>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</si>
  <si>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</si>
  <si>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</si>
  <si>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</si>
  <si>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</si>
  <si>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</si>
  <si>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</si>
  <si>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</si>
  <si>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</si>
  <si>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</si>
  <si>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</si>
  <si>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</si>
  <si>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</si>
  <si>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</si>
  <si>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</si>
  <si>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</si>
  <si>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</si>
  <si>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1 стояк</t>
  </si>
  <si>
    <t>Адрес: мкр. Осетровка, д. 12</t>
  </si>
  <si>
    <t xml:space="preserve">По адресу ОСЕТРОВКА мкр д.12                                           </t>
  </si>
  <si>
    <t>Ед.изм</t>
  </si>
  <si>
    <t>Кол-во</t>
  </si>
  <si>
    <t>Доходы по дому:</t>
  </si>
  <si>
    <t>Наименование работ</t>
  </si>
  <si>
    <t>шт.</t>
  </si>
  <si>
    <t>Выезд а/машины по заявке</t>
  </si>
  <si>
    <t>выезд</t>
  </si>
  <si>
    <t>Осмотр подвала</t>
  </si>
  <si>
    <t>1 дом</t>
  </si>
  <si>
    <t>т\у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</si>
  <si>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</si>
  <si>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</si>
  <si>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</si>
  <si>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</si>
  <si>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</si>
  <si>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</si>
  <si>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Замена ввода ХВС с водоподогревателя</t>
  </si>
  <si>
    <t>Замена розлива ХВС</t>
  </si>
  <si>
    <t>дом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</si>
  <si>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</si>
  <si>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</si>
  <si>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сантех. оборудования</t>
  </si>
  <si>
    <t>Отпуск цветочной рассады</t>
  </si>
  <si>
    <t>Очистка канализационной сети</t>
  </si>
  <si>
    <t>м</t>
  </si>
  <si>
    <t>Очистка труб ХВС, ГВС</t>
  </si>
  <si>
    <t>Покраска, изоляция труб отопления</t>
  </si>
  <si>
    <t>Ремонт подъездов</t>
  </si>
  <si>
    <t>Ремонт труб ГВС</t>
  </si>
  <si>
    <t>Ремонт труб КНС</t>
  </si>
  <si>
    <t>Сброс воздуха со стояков отопления с использованием а/м газель</t>
  </si>
  <si>
    <t>Смена задвижек д.100</t>
  </si>
  <si>
    <t>Смена задвижек д.80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</si>
  <si>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</si>
  <si>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</si>
  <si>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</si>
  <si>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</si>
  <si>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</si>
  <si>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</si>
  <si>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</si>
  <si>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</si>
  <si>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</si>
  <si>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</si>
  <si>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</si>
  <si>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</si>
  <si>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изготовление и усановка чердачного люка</t>
  </si>
  <si>
    <t>подготовка теплового узла к эксплуатации</t>
  </si>
  <si>
    <t>смена труб ГВС и ХВС 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</si>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</sst>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5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43" fontId="10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43" fontId="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9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6"/>
  <sheetViews>
    <sheetView tabSelected="1" workbookViewId="0">
      <pane ySplit="3" topLeftCell="A4" activePane="bottomLeft" state="frozen"/>
      <selection pane="bottomLeft" activeCell="A66" sqref="A66"/>
    </sheetView>
  </sheetViews>
  <sheetFormatPr defaultRowHeight="15" x14ac:dyDescent="0.25"/>
  <cols>
    <col min="1" max="1" width="78" style="7" customWidth="1"/>
    <col min="2" max="2" width="19.140625" style="12" customWidth="1"/>
    <col min="3" max="3" width="12.140625" style="12" customWidth="1"/>
    <col min="4" max="4" width="14.7109375" style="17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54.75" customHeight="1" x14ac:dyDescent="0.25">
      <c r="A1" s="39" t="s">
        <v>0</v>
      </c>
      <c r="B1" s="39"/>
      <c r="C1" s="39"/>
      <c r="D1" s="39"/>
    </row>
    <row r="2" spans="1:4" x14ac:dyDescent="0.25">
      <c r="A2" s="4" t="s">
        <v>30</v>
      </c>
      <c r="B2" s="41" t="s">
        <v>80</v>
      </c>
      <c r="C2" s="41"/>
      <c r="D2" s="41"/>
    </row>
    <row r="3" spans="1:4" ht="65.25" customHeight="1" x14ac:dyDescent="0.25">
      <c r="A3" s="3" t="s">
        <v>1</v>
      </c>
      <c r="B3" s="8" t="s">
        <v>28</v>
      </c>
      <c r="C3" s="9" t="s">
        <v>2</v>
      </c>
      <c r="D3" s="8" t="s">
        <v>3</v>
      </c>
    </row>
    <row r="4" spans="1:4" x14ac:dyDescent="0.25">
      <c r="A4" s="42" t="s">
        <v>34</v>
      </c>
      <c r="B4" s="42"/>
      <c r="C4" s="42"/>
      <c r="D4" s="42"/>
    </row>
    <row r="5" spans="1:4" x14ac:dyDescent="0.25">
      <c r="A5" s="3" t="s">
        <v>81</v>
      </c>
      <c r="B5" s="21">
        <v>799002.88</v>
      </c>
      <c r="C5" s="29" t="s">
        <v>42</v>
      </c>
      <c r="D5" s="8"/>
    </row>
    <row r="6" spans="1:4" x14ac:dyDescent="0.25">
      <c r="A6" s="3" t="s">
        <v>82</v>
      </c>
      <c r="B6" s="21">
        <v>963788.55</v>
      </c>
      <c r="C6" s="29" t="s">
        <v>42</v>
      </c>
      <c r="D6" s="8"/>
    </row>
    <row r="7" spans="1:4" x14ac:dyDescent="0.25">
      <c r="A7" s="3" t="s">
        <v>83</v>
      </c>
      <c r="B7" s="21">
        <f>B6-B5</f>
        <v>164785.67000000004</v>
      </c>
      <c r="C7" s="29" t="s">
        <v>42</v>
      </c>
      <c r="D7" s="8"/>
    </row>
    <row r="8" spans="1:4" x14ac:dyDescent="0.25">
      <c r="A8" s="3" t="s">
        <v>4</v>
      </c>
      <c r="B8" s="21">
        <f>B9</f>
        <v>6343.68</v>
      </c>
      <c r="C8" s="29" t="s">
        <v>42</v>
      </c>
      <c r="D8" s="8"/>
    </row>
    <row r="9" spans="1:4" x14ac:dyDescent="0.25">
      <c r="A9" s="13" t="s">
        <v>5</v>
      </c>
      <c r="B9" s="22">
        <f>528.64*12</f>
        <v>6343.68</v>
      </c>
      <c r="C9" s="28" t="s">
        <v>42</v>
      </c>
      <c r="D9" s="14"/>
    </row>
    <row r="10" spans="1:4" x14ac:dyDescent="0.25">
      <c r="A10" s="4" t="s">
        <v>84</v>
      </c>
      <c r="B10" s="23">
        <f>B5+B8-B9</f>
        <v>799002.88</v>
      </c>
      <c r="C10" s="29" t="s">
        <v>42</v>
      </c>
      <c r="D10" s="10"/>
    </row>
    <row r="11" spans="1:4" x14ac:dyDescent="0.25">
      <c r="A11" s="40" t="s">
        <v>6</v>
      </c>
      <c r="B11" s="40"/>
      <c r="C11" s="40"/>
      <c r="D11" s="40"/>
    </row>
    <row r="12" spans="1:4" ht="15.75" thickBot="1" x14ac:dyDescent="0.3">
      <c r="A12" s="5" t="s">
        <v>12</v>
      </c>
      <c r="B12" s="23">
        <f>B13+B14</f>
        <v>136834.91999999998</v>
      </c>
      <c r="C12" s="29" t="s">
        <v>42</v>
      </c>
      <c r="D12" s="10"/>
    </row>
    <row r="13" spans="1:4" s="26" customFormat="1" ht="15.75" thickBot="1" x14ac:dyDescent="0.3">
      <c r="A13" s="52" t="s">
        <v>71</v>
      </c>
      <c r="B13" s="53">
        <v>66976.2</v>
      </c>
      <c r="C13" s="52" t="s">
        <v>56</v>
      </c>
      <c r="D13" s="53">
        <v>16956</v>
      </c>
    </row>
    <row r="14" spans="1:4" s="26" customFormat="1" ht="15.75" thickBot="1" x14ac:dyDescent="0.3">
      <c r="A14" s="52" t="s">
        <v>72</v>
      </c>
      <c r="B14" s="53">
        <v>69858.720000000001</v>
      </c>
      <c r="C14" s="52" t="s">
        <v>7</v>
      </c>
      <c r="D14" s="53">
        <v>16956</v>
      </c>
    </row>
    <row r="15" spans="1:4" ht="28.5" x14ac:dyDescent="0.25">
      <c r="A15" s="5" t="s">
        <v>13</v>
      </c>
      <c r="B15" s="23">
        <f>B17+B16</f>
        <v>47662.679999999993</v>
      </c>
      <c r="C15" s="29" t="s">
        <v>42</v>
      </c>
      <c r="D15" s="10"/>
    </row>
    <row r="16" spans="1:4" s="27" customFormat="1" x14ac:dyDescent="0.25">
      <c r="A16" s="18" t="s">
        <v>67</v>
      </c>
      <c r="B16" s="24">
        <v>19975.919999999998</v>
      </c>
      <c r="C16" s="19" t="s">
        <v>7</v>
      </c>
      <c r="D16" s="20">
        <v>12033.69</v>
      </c>
    </row>
    <row r="17" spans="1:5" s="27" customFormat="1" x14ac:dyDescent="0.25">
      <c r="A17" s="18" t="s">
        <v>68</v>
      </c>
      <c r="B17" s="24">
        <v>27686.76</v>
      </c>
      <c r="C17" s="19" t="s">
        <v>7</v>
      </c>
      <c r="D17" s="20">
        <v>14571.98</v>
      </c>
    </row>
    <row r="18" spans="1:5" x14ac:dyDescent="0.25">
      <c r="A18" s="5" t="s">
        <v>14</v>
      </c>
      <c r="B18" s="23">
        <f>B19</f>
        <v>8536.44</v>
      </c>
      <c r="C18" s="29" t="s">
        <v>42</v>
      </c>
      <c r="D18" s="10"/>
    </row>
    <row r="19" spans="1:5" s="27" customFormat="1" x14ac:dyDescent="0.25">
      <c r="A19" s="18" t="s">
        <v>45</v>
      </c>
      <c r="B19" s="24">
        <v>8536.44</v>
      </c>
      <c r="C19" s="19" t="s">
        <v>15</v>
      </c>
      <c r="D19" s="20">
        <v>132</v>
      </c>
    </row>
    <row r="20" spans="1:5" ht="29.25" thickBot="1" x14ac:dyDescent="0.3">
      <c r="A20" s="5" t="s">
        <v>16</v>
      </c>
      <c r="B20" s="23">
        <f>SUM(B21:B26)</f>
        <v>19160.28</v>
      </c>
      <c r="C20" s="29" t="s">
        <v>42</v>
      </c>
      <c r="D20" s="10"/>
    </row>
    <row r="21" spans="1:5" s="26" customFormat="1" ht="15.75" thickBot="1" x14ac:dyDescent="0.3">
      <c r="A21" s="52" t="s">
        <v>46</v>
      </c>
      <c r="B21" s="53">
        <v>1695.6</v>
      </c>
      <c r="C21" s="52" t="s">
        <v>7</v>
      </c>
      <c r="D21" s="53">
        <v>16956</v>
      </c>
    </row>
    <row r="22" spans="1:5" s="26" customFormat="1" ht="15.75" thickBot="1" x14ac:dyDescent="0.3">
      <c r="A22" s="52" t="s">
        <v>47</v>
      </c>
      <c r="B22" s="53">
        <v>1526.04</v>
      </c>
      <c r="C22" s="52" t="s">
        <v>7</v>
      </c>
      <c r="D22" s="53">
        <v>16956</v>
      </c>
    </row>
    <row r="23" spans="1:5" s="26" customFormat="1" ht="15.75" thickBot="1" x14ac:dyDescent="0.3">
      <c r="A23" s="52" t="s">
        <v>73</v>
      </c>
      <c r="B23" s="53">
        <v>1526.04</v>
      </c>
      <c r="C23" s="52" t="s">
        <v>7</v>
      </c>
      <c r="D23" s="53">
        <v>16956</v>
      </c>
    </row>
    <row r="24" spans="1:5" s="26" customFormat="1" ht="15.75" thickBot="1" x14ac:dyDescent="0.3">
      <c r="A24" s="52" t="s">
        <v>74</v>
      </c>
      <c r="B24" s="53">
        <v>1526.04</v>
      </c>
      <c r="C24" s="52" t="s">
        <v>7</v>
      </c>
      <c r="D24" s="53">
        <v>16956</v>
      </c>
    </row>
    <row r="25" spans="1:5" s="26" customFormat="1" ht="15.75" thickBot="1" x14ac:dyDescent="0.3">
      <c r="A25" s="52" t="s">
        <v>75</v>
      </c>
      <c r="B25" s="53">
        <v>6443.28</v>
      </c>
      <c r="C25" s="52" t="s">
        <v>7</v>
      </c>
      <c r="D25" s="53">
        <v>16956</v>
      </c>
    </row>
    <row r="26" spans="1:5" s="26" customFormat="1" ht="15.75" thickBot="1" x14ac:dyDescent="0.3">
      <c r="A26" s="52" t="s">
        <v>76</v>
      </c>
      <c r="B26" s="53">
        <v>6443.28</v>
      </c>
      <c r="C26" s="52" t="s">
        <v>7</v>
      </c>
      <c r="D26" s="53">
        <v>16956</v>
      </c>
    </row>
    <row r="27" spans="1:5" ht="29.25" thickBot="1" x14ac:dyDescent="0.3">
      <c r="A27" s="5" t="s">
        <v>17</v>
      </c>
      <c r="B27" s="23">
        <f>SUM(B28:B29)</f>
        <v>228930.98</v>
      </c>
      <c r="C27" s="29" t="s">
        <v>42</v>
      </c>
      <c r="D27" s="15"/>
    </row>
    <row r="28" spans="1:5" s="26" customFormat="1" ht="15.75" thickBot="1" x14ac:dyDescent="0.3">
      <c r="A28" s="52" t="s">
        <v>59</v>
      </c>
      <c r="B28" s="53">
        <v>226565</v>
      </c>
      <c r="C28" s="52" t="s">
        <v>40</v>
      </c>
      <c r="D28" s="53">
        <v>1</v>
      </c>
    </row>
    <row r="29" spans="1:5" s="26" customFormat="1" ht="15.75" thickBot="1" x14ac:dyDescent="0.3">
      <c r="A29" s="52" t="s">
        <v>77</v>
      </c>
      <c r="B29" s="53">
        <v>2365.98</v>
      </c>
      <c r="C29" s="52" t="s">
        <v>8</v>
      </c>
      <c r="D29" s="53">
        <v>1</v>
      </c>
    </row>
    <row r="30" spans="1:5" ht="43.5" thickBot="1" x14ac:dyDescent="0.3">
      <c r="A30" s="5" t="s">
        <v>18</v>
      </c>
      <c r="B30" s="23">
        <f>SUM(B31:B45)</f>
        <v>420440.67</v>
      </c>
      <c r="C30" s="29" t="s">
        <v>42</v>
      </c>
      <c r="D30" s="16"/>
      <c r="E30" s="2" t="s">
        <v>9</v>
      </c>
    </row>
    <row r="31" spans="1:5" s="26" customFormat="1" ht="15.75" thickBot="1" x14ac:dyDescent="0.3">
      <c r="A31" s="52" t="s">
        <v>55</v>
      </c>
      <c r="B31" s="53">
        <v>1393.6</v>
      </c>
      <c r="C31" s="52" t="s">
        <v>56</v>
      </c>
      <c r="D31" s="53">
        <v>10</v>
      </c>
    </row>
    <row r="32" spans="1:5" s="26" customFormat="1" ht="15.75" thickBot="1" x14ac:dyDescent="0.3">
      <c r="A32" s="52" t="s">
        <v>57</v>
      </c>
      <c r="B32" s="53">
        <v>12.07</v>
      </c>
      <c r="C32" s="52" t="s">
        <v>56</v>
      </c>
      <c r="D32" s="53">
        <v>0.1</v>
      </c>
    </row>
    <row r="33" spans="1:4" s="26" customFormat="1" ht="15.75" thickBot="1" x14ac:dyDescent="0.3">
      <c r="A33" s="52" t="s">
        <v>58</v>
      </c>
      <c r="B33" s="53">
        <v>23893.33</v>
      </c>
      <c r="C33" s="52" t="s">
        <v>40</v>
      </c>
      <c r="D33" s="53">
        <v>1</v>
      </c>
    </row>
    <row r="34" spans="1:4" s="26" customFormat="1" ht="15.75" thickBot="1" x14ac:dyDescent="0.3">
      <c r="A34" s="52" t="s">
        <v>39</v>
      </c>
      <c r="B34" s="53">
        <v>762.86</v>
      </c>
      <c r="C34" s="52" t="s">
        <v>40</v>
      </c>
      <c r="D34" s="53">
        <v>2</v>
      </c>
    </row>
    <row r="35" spans="1:4" s="26" customFormat="1" ht="15.75" thickBot="1" x14ac:dyDescent="0.3">
      <c r="A35" s="52" t="s">
        <v>53</v>
      </c>
      <c r="B35" s="53">
        <v>199.29</v>
      </c>
      <c r="C35" s="52" t="s">
        <v>36</v>
      </c>
      <c r="D35" s="53">
        <v>1</v>
      </c>
    </row>
    <row r="36" spans="1:4" s="26" customFormat="1" ht="15.75" thickBot="1" x14ac:dyDescent="0.3">
      <c r="A36" s="52" t="s">
        <v>60</v>
      </c>
      <c r="B36" s="53">
        <v>1620.44</v>
      </c>
      <c r="C36" s="52" t="s">
        <v>56</v>
      </c>
      <c r="D36" s="53">
        <v>2</v>
      </c>
    </row>
    <row r="37" spans="1:4" s="26" customFormat="1" ht="15.75" thickBot="1" x14ac:dyDescent="0.3">
      <c r="A37" s="52" t="s">
        <v>61</v>
      </c>
      <c r="B37" s="53">
        <v>410.74</v>
      </c>
      <c r="C37" s="52" t="s">
        <v>36</v>
      </c>
      <c r="D37" s="53">
        <v>2</v>
      </c>
    </row>
    <row r="38" spans="1:4" s="26" customFormat="1" ht="15.75" thickBot="1" x14ac:dyDescent="0.3">
      <c r="A38" s="52" t="s">
        <v>62</v>
      </c>
      <c r="B38" s="53">
        <v>3472.5</v>
      </c>
      <c r="C38" s="52" t="s">
        <v>29</v>
      </c>
      <c r="D38" s="53">
        <v>5</v>
      </c>
    </row>
    <row r="39" spans="1:4" s="26" customFormat="1" ht="15.75" thickBot="1" x14ac:dyDescent="0.3">
      <c r="A39" s="52" t="s">
        <v>63</v>
      </c>
      <c r="B39" s="53">
        <v>4939.99</v>
      </c>
      <c r="C39" s="52" t="s">
        <v>36</v>
      </c>
      <c r="D39" s="53">
        <v>1</v>
      </c>
    </row>
    <row r="40" spans="1:4" s="26" customFormat="1" ht="15.75" thickBot="1" x14ac:dyDescent="0.3">
      <c r="A40" s="52" t="s">
        <v>64</v>
      </c>
      <c r="B40" s="53">
        <v>14025.6</v>
      </c>
      <c r="C40" s="52" t="s">
        <v>36</v>
      </c>
      <c r="D40" s="53">
        <v>3</v>
      </c>
    </row>
    <row r="41" spans="1:4" s="26" customFormat="1" ht="15.75" thickBot="1" x14ac:dyDescent="0.3">
      <c r="A41" s="52" t="s">
        <v>37</v>
      </c>
      <c r="B41" s="53">
        <v>7940.1</v>
      </c>
      <c r="C41" s="52" t="s">
        <v>38</v>
      </c>
      <c r="D41" s="53">
        <v>14</v>
      </c>
    </row>
    <row r="42" spans="1:4" s="26" customFormat="1" ht="15.75" thickBot="1" x14ac:dyDescent="0.3">
      <c r="A42" s="52" t="s">
        <v>48</v>
      </c>
      <c r="B42" s="53">
        <v>44111.66</v>
      </c>
      <c r="C42" s="52" t="s">
        <v>8</v>
      </c>
      <c r="D42" s="53">
        <v>1</v>
      </c>
    </row>
    <row r="43" spans="1:4" s="26" customFormat="1" ht="15.75" thickBot="1" x14ac:dyDescent="0.3">
      <c r="A43" s="52" t="s">
        <v>49</v>
      </c>
      <c r="B43" s="53">
        <v>146470.82999999999</v>
      </c>
      <c r="C43" s="52" t="s">
        <v>50</v>
      </c>
      <c r="D43" s="53">
        <v>1</v>
      </c>
    </row>
    <row r="44" spans="1:4" s="26" customFormat="1" ht="15.75" thickBot="1" x14ac:dyDescent="0.3">
      <c r="A44" s="52" t="s">
        <v>78</v>
      </c>
      <c r="B44" s="53">
        <v>170064.16</v>
      </c>
      <c r="C44" s="52" t="s">
        <v>41</v>
      </c>
      <c r="D44" s="53">
        <v>1</v>
      </c>
    </row>
    <row r="45" spans="1:4" s="26" customFormat="1" ht="15.75" thickBot="1" x14ac:dyDescent="0.3">
      <c r="A45" s="52" t="s">
        <v>79</v>
      </c>
      <c r="B45" s="53">
        <v>1123.5</v>
      </c>
      <c r="C45" s="52" t="s">
        <v>56</v>
      </c>
      <c r="D45" s="53">
        <v>0.7</v>
      </c>
    </row>
    <row r="46" spans="1:4" ht="28.5" x14ac:dyDescent="0.25">
      <c r="A46" s="5" t="s">
        <v>19</v>
      </c>
      <c r="B46" s="23">
        <v>0</v>
      </c>
      <c r="C46" s="29" t="s">
        <v>42</v>
      </c>
      <c r="D46" s="15"/>
    </row>
    <row r="47" spans="1:4" ht="28.5" x14ac:dyDescent="0.25">
      <c r="A47" s="5" t="s">
        <v>20</v>
      </c>
      <c r="B47" s="23">
        <v>0</v>
      </c>
      <c r="C47" s="29" t="s">
        <v>42</v>
      </c>
      <c r="D47" s="10"/>
    </row>
    <row r="48" spans="1:4" x14ac:dyDescent="0.25">
      <c r="A48" s="5" t="s">
        <v>21</v>
      </c>
      <c r="B48" s="23">
        <v>0</v>
      </c>
      <c r="C48" s="29" t="s">
        <v>42</v>
      </c>
      <c r="D48" s="10"/>
    </row>
    <row r="49" spans="1:8" x14ac:dyDescent="0.25">
      <c r="A49" s="5" t="s">
        <v>22</v>
      </c>
      <c r="B49" s="23">
        <v>0</v>
      </c>
      <c r="C49" s="29" t="s">
        <v>42</v>
      </c>
      <c r="D49" s="10"/>
    </row>
    <row r="50" spans="1:8" ht="28.5" x14ac:dyDescent="0.25">
      <c r="A50" s="5" t="s">
        <v>23</v>
      </c>
      <c r="B50" s="23">
        <v>0</v>
      </c>
      <c r="C50" s="29" t="s">
        <v>42</v>
      </c>
      <c r="D50" s="11"/>
    </row>
    <row r="51" spans="1:8" ht="29.25" thickBot="1" x14ac:dyDescent="0.3">
      <c r="A51" s="5" t="s">
        <v>24</v>
      </c>
      <c r="B51" s="23">
        <f>B52+B53</f>
        <v>31538.16</v>
      </c>
      <c r="C51" s="29" t="s">
        <v>42</v>
      </c>
      <c r="D51" s="10"/>
    </row>
    <row r="52" spans="1:8" s="26" customFormat="1" ht="15.75" thickBot="1" x14ac:dyDescent="0.3">
      <c r="A52" s="52" t="s">
        <v>65</v>
      </c>
      <c r="B52" s="53">
        <v>15260.4</v>
      </c>
      <c r="C52" s="52" t="s">
        <v>56</v>
      </c>
      <c r="D52" s="53">
        <v>16956</v>
      </c>
    </row>
    <row r="53" spans="1:8" s="26" customFormat="1" ht="15.75" thickBot="1" x14ac:dyDescent="0.3">
      <c r="A53" s="52" t="s">
        <v>66</v>
      </c>
      <c r="B53" s="53">
        <v>16277.76</v>
      </c>
      <c r="C53" s="52" t="s">
        <v>7</v>
      </c>
      <c r="D53" s="53">
        <v>16956</v>
      </c>
    </row>
    <row r="54" spans="1:8" ht="28.5" x14ac:dyDescent="0.25">
      <c r="A54" s="5" t="s">
        <v>25</v>
      </c>
      <c r="B54" s="23">
        <v>0</v>
      </c>
      <c r="C54" s="29" t="s">
        <v>42</v>
      </c>
      <c r="D54" s="15"/>
    </row>
    <row r="55" spans="1:8" ht="43.5" thickBot="1" x14ac:dyDescent="0.3">
      <c r="A55" s="5" t="s">
        <v>26</v>
      </c>
      <c r="B55" s="23">
        <f>SUM(B56:B60)</f>
        <v>87073.049999999988</v>
      </c>
      <c r="C55" s="29" t="s">
        <v>42</v>
      </c>
      <c r="D55" s="15"/>
    </row>
    <row r="56" spans="1:8" s="26" customFormat="1" ht="15.75" thickBot="1" x14ac:dyDescent="0.3">
      <c r="A56" s="52" t="s">
        <v>51</v>
      </c>
      <c r="B56" s="53">
        <v>288.25</v>
      </c>
      <c r="C56" s="52" t="s">
        <v>7</v>
      </c>
      <c r="D56" s="53">
        <v>16956</v>
      </c>
    </row>
    <row r="57" spans="1:8" s="26" customFormat="1" ht="15.75" thickBot="1" x14ac:dyDescent="0.3">
      <c r="A57" s="52" t="s">
        <v>52</v>
      </c>
      <c r="B57" s="53">
        <v>288.25</v>
      </c>
      <c r="C57" s="52" t="s">
        <v>7</v>
      </c>
      <c r="D57" s="53">
        <v>16956</v>
      </c>
    </row>
    <row r="58" spans="1:8" s="26" customFormat="1" ht="15.75" thickBot="1" x14ac:dyDescent="0.3">
      <c r="A58" s="52" t="s">
        <v>69</v>
      </c>
      <c r="B58" s="53">
        <v>41543.18</v>
      </c>
      <c r="C58" s="52" t="s">
        <v>7</v>
      </c>
      <c r="D58" s="53">
        <v>16956.400000000001</v>
      </c>
    </row>
    <row r="59" spans="1:8" s="26" customFormat="1" ht="15.75" thickBot="1" x14ac:dyDescent="0.3">
      <c r="A59" s="52" t="s">
        <v>70</v>
      </c>
      <c r="B59" s="53">
        <v>44653.19</v>
      </c>
      <c r="C59" s="52" t="s">
        <v>7</v>
      </c>
      <c r="D59" s="53">
        <v>16237.52</v>
      </c>
    </row>
    <row r="60" spans="1:8" s="26" customFormat="1" ht="15.75" thickBot="1" x14ac:dyDescent="0.3">
      <c r="A60" s="52" t="s">
        <v>54</v>
      </c>
      <c r="B60" s="53">
        <v>300.18</v>
      </c>
      <c r="C60" s="52" t="s">
        <v>36</v>
      </c>
      <c r="D60" s="53">
        <v>6</v>
      </c>
    </row>
    <row r="61" spans="1:8" x14ac:dyDescent="0.25">
      <c r="A61" s="5" t="s">
        <v>27</v>
      </c>
      <c r="B61" s="23">
        <f>B62</f>
        <v>3600</v>
      </c>
      <c r="C61" s="29" t="s">
        <v>42</v>
      </c>
      <c r="D61" s="15"/>
    </row>
    <row r="62" spans="1:8" ht="30" x14ac:dyDescent="0.25">
      <c r="A62" s="6" t="s">
        <v>10</v>
      </c>
      <c r="B62" s="25">
        <f>D62*5*12</f>
        <v>3600</v>
      </c>
      <c r="C62" s="11" t="s">
        <v>11</v>
      </c>
      <c r="D62" s="10">
        <v>60</v>
      </c>
    </row>
    <row r="63" spans="1:8" x14ac:dyDescent="0.25">
      <c r="A63" s="4" t="s">
        <v>85</v>
      </c>
      <c r="B63" s="23">
        <f>B12++B15+B18+B20+B27+B30+B46+B47+B49+B50+B51+B54+B55</f>
        <v>980177.17999999993</v>
      </c>
      <c r="C63" s="29" t="s">
        <v>42</v>
      </c>
      <c r="D63" s="11"/>
      <c r="H63" s="1" t="e">
        <f>B63='[1]Работы 2020 '!C35</f>
        <v>#REF!</v>
      </c>
    </row>
    <row r="64" spans="1:8" x14ac:dyDescent="0.25">
      <c r="A64" s="4" t="s">
        <v>86</v>
      </c>
      <c r="B64" s="23">
        <f>B63*1.2+B61</f>
        <v>1179812.6159999999</v>
      </c>
      <c r="C64" s="29" t="s">
        <v>42</v>
      </c>
      <c r="D64" s="10"/>
    </row>
    <row r="65" spans="1:4" x14ac:dyDescent="0.25">
      <c r="A65" s="4" t="s">
        <v>87</v>
      </c>
      <c r="B65" s="23">
        <f>B5+B8-B64</f>
        <v>-374466.05599999987</v>
      </c>
      <c r="C65" s="29" t="s">
        <v>42</v>
      </c>
      <c r="D65" s="10"/>
    </row>
    <row r="66" spans="1:4" ht="28.5" x14ac:dyDescent="0.25">
      <c r="A66" s="5" t="s">
        <v>88</v>
      </c>
      <c r="B66" s="23">
        <f>B65+B7</f>
        <v>-209680.38599999982</v>
      </c>
      <c r="C66" s="29" t="s">
        <v>42</v>
      </c>
      <c r="D66" s="10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3"/>
  <sheetViews>
    <sheetView workbookViewId="0">
      <pane ySplit="3" topLeftCell="A13" activePane="bottomLeft" state="frozen"/>
      <selection pane="bottomLeft" activeCell="C42" sqref="C42"/>
    </sheetView>
  </sheetViews>
  <sheetFormatPr defaultRowHeight="15" x14ac:dyDescent="0.25"/>
  <cols>
    <col min="1" max="1" width="70.5703125" style="26" customWidth="1"/>
    <col min="2" max="2" width="12.5703125" style="26" customWidth="1"/>
    <col min="3" max="3" width="20.5703125" style="26" customWidth="1"/>
    <col min="4" max="4" width="12.5703125" style="26" customWidth="1"/>
    <col min="5" max="16384" width="9.140625" style="26"/>
  </cols>
  <sheetData>
    <row r="2" spans="1:4" x14ac:dyDescent="0.25">
      <c r="A2" s="26" t="s">
        <v>43</v>
      </c>
    </row>
    <row r="3" spans="1:4" ht="18.75" customHeight="1" x14ac:dyDescent="0.25">
      <c r="A3" s="26" t="s">
        <v>31</v>
      </c>
    </row>
    <row r="4" spans="1:4" ht="15.75" thickBot="1" x14ac:dyDescent="0.3"/>
    <row r="5" spans="1:4" ht="15.75" thickBot="1" x14ac:dyDescent="0.3">
      <c r="A5" s="51" t="s">
        <v>35</v>
      </c>
      <c r="B5" s="51" t="s">
        <v>44</v>
      </c>
      <c r="C5" s="51" t="s">
        <v>32</v>
      </c>
      <c r="D5" s="51" t="s">
        <v>33</v>
      </c>
    </row>
    <row r="6" spans="1:4" s="57" customFormat="1" ht="15.75" thickBot="1" x14ac:dyDescent="0.3">
      <c r="A6" s="55" t="s">
        <v>45</v>
      </c>
      <c r="B6" s="56">
        <v>8536.44</v>
      </c>
      <c r="C6" s="55" t="s">
        <v>15</v>
      </c>
      <c r="D6" s="56">
        <v>132</v>
      </c>
    </row>
    <row r="7" spans="1:4" s="57" customFormat="1" ht="15.75" thickBot="1" x14ac:dyDescent="0.3">
      <c r="A7" s="55" t="s">
        <v>37</v>
      </c>
      <c r="B7" s="56">
        <v>7940.1</v>
      </c>
      <c r="C7" s="55" t="s">
        <v>38</v>
      </c>
      <c r="D7" s="56">
        <v>14</v>
      </c>
    </row>
    <row r="8" spans="1:4" s="57" customFormat="1" ht="15.75" thickBot="1" x14ac:dyDescent="0.3">
      <c r="A8" s="55" t="s">
        <v>46</v>
      </c>
      <c r="B8" s="56">
        <v>1695.6</v>
      </c>
      <c r="C8" s="55" t="s">
        <v>7</v>
      </c>
      <c r="D8" s="56">
        <v>16956</v>
      </c>
    </row>
    <row r="9" spans="1:4" s="57" customFormat="1" ht="15.75" thickBot="1" x14ac:dyDescent="0.3">
      <c r="A9" s="55" t="s">
        <v>47</v>
      </c>
      <c r="B9" s="56">
        <v>1526.04</v>
      </c>
      <c r="C9" s="55" t="s">
        <v>7</v>
      </c>
      <c r="D9" s="56">
        <v>16956</v>
      </c>
    </row>
    <row r="10" spans="1:4" s="57" customFormat="1" ht="15.75" thickBot="1" x14ac:dyDescent="0.3">
      <c r="A10" s="55" t="s">
        <v>48</v>
      </c>
      <c r="B10" s="56">
        <v>44111.66</v>
      </c>
      <c r="C10" s="55" t="s">
        <v>8</v>
      </c>
      <c r="D10" s="56">
        <v>1</v>
      </c>
    </row>
    <row r="11" spans="1:4" s="57" customFormat="1" ht="15.75" thickBot="1" x14ac:dyDescent="0.3">
      <c r="A11" s="55" t="s">
        <v>49</v>
      </c>
      <c r="B11" s="56">
        <v>146470.82999999999</v>
      </c>
      <c r="C11" s="55" t="s">
        <v>50</v>
      </c>
      <c r="D11" s="56">
        <v>1</v>
      </c>
    </row>
    <row r="12" spans="1:4" s="57" customFormat="1" ht="15.75" thickBot="1" x14ac:dyDescent="0.3">
      <c r="A12" s="55" t="s">
        <v>51</v>
      </c>
      <c r="B12" s="56">
        <v>288.25</v>
      </c>
      <c r="C12" s="55" t="s">
        <v>7</v>
      </c>
      <c r="D12" s="56">
        <v>16956</v>
      </c>
    </row>
    <row r="13" spans="1:4" s="57" customFormat="1" ht="15.75" thickBot="1" x14ac:dyDescent="0.3">
      <c r="A13" s="55" t="s">
        <v>52</v>
      </c>
      <c r="B13" s="56">
        <v>288.25</v>
      </c>
      <c r="C13" s="55" t="s">
        <v>7</v>
      </c>
      <c r="D13" s="56">
        <v>16956</v>
      </c>
    </row>
    <row r="14" spans="1:4" s="57" customFormat="1" ht="15.75" thickBot="1" x14ac:dyDescent="0.3">
      <c r="A14" s="55" t="s">
        <v>39</v>
      </c>
      <c r="B14" s="56">
        <v>762.86</v>
      </c>
      <c r="C14" s="55" t="s">
        <v>40</v>
      </c>
      <c r="D14" s="56">
        <v>2</v>
      </c>
    </row>
    <row r="15" spans="1:4" s="57" customFormat="1" ht="15.75" thickBot="1" x14ac:dyDescent="0.3">
      <c r="A15" s="55" t="s">
        <v>53</v>
      </c>
      <c r="B15" s="56">
        <v>199.29</v>
      </c>
      <c r="C15" s="55" t="s">
        <v>36</v>
      </c>
      <c r="D15" s="56">
        <v>1</v>
      </c>
    </row>
    <row r="16" spans="1:4" s="57" customFormat="1" ht="15.75" thickBot="1" x14ac:dyDescent="0.3">
      <c r="A16" s="55" t="s">
        <v>54</v>
      </c>
      <c r="B16" s="56">
        <v>300.18</v>
      </c>
      <c r="C16" s="55" t="s">
        <v>36</v>
      </c>
      <c r="D16" s="56">
        <v>6</v>
      </c>
    </row>
    <row r="17" spans="1:4" s="57" customFormat="1" ht="15.75" thickBot="1" x14ac:dyDescent="0.3">
      <c r="A17" s="55" t="s">
        <v>55</v>
      </c>
      <c r="B17" s="56">
        <v>1393.6</v>
      </c>
      <c r="C17" s="55" t="s">
        <v>56</v>
      </c>
      <c r="D17" s="56">
        <v>10</v>
      </c>
    </row>
    <row r="18" spans="1:4" s="57" customFormat="1" ht="15.75" thickBot="1" x14ac:dyDescent="0.3">
      <c r="A18" s="55" t="s">
        <v>57</v>
      </c>
      <c r="B18" s="56">
        <v>12.07</v>
      </c>
      <c r="C18" s="55" t="s">
        <v>56</v>
      </c>
      <c r="D18" s="56">
        <v>0.1</v>
      </c>
    </row>
    <row r="19" spans="1:4" s="57" customFormat="1" ht="15.75" thickBot="1" x14ac:dyDescent="0.3">
      <c r="A19" s="55" t="s">
        <v>58</v>
      </c>
      <c r="B19" s="56">
        <v>23893.33</v>
      </c>
      <c r="C19" s="55" t="s">
        <v>40</v>
      </c>
      <c r="D19" s="56">
        <v>1</v>
      </c>
    </row>
    <row r="20" spans="1:4" s="57" customFormat="1" ht="15.75" thickBot="1" x14ac:dyDescent="0.3">
      <c r="A20" s="55" t="s">
        <v>59</v>
      </c>
      <c r="B20" s="56">
        <v>226565</v>
      </c>
      <c r="C20" s="55" t="s">
        <v>40</v>
      </c>
      <c r="D20" s="56">
        <v>1</v>
      </c>
    </row>
    <row r="21" spans="1:4" s="57" customFormat="1" ht="15.75" thickBot="1" x14ac:dyDescent="0.3">
      <c r="A21" s="55" t="s">
        <v>60</v>
      </c>
      <c r="B21" s="56">
        <v>1620.44</v>
      </c>
      <c r="C21" s="55" t="s">
        <v>56</v>
      </c>
      <c r="D21" s="56">
        <v>2</v>
      </c>
    </row>
    <row r="22" spans="1:4" s="57" customFormat="1" ht="15.75" thickBot="1" x14ac:dyDescent="0.3">
      <c r="A22" s="55" t="s">
        <v>61</v>
      </c>
      <c r="B22" s="56">
        <v>410.74</v>
      </c>
      <c r="C22" s="55" t="s">
        <v>36</v>
      </c>
      <c r="D22" s="56">
        <v>2</v>
      </c>
    </row>
    <row r="23" spans="1:4" s="57" customFormat="1" ht="15.75" thickBot="1" x14ac:dyDescent="0.3">
      <c r="A23" s="55" t="s">
        <v>62</v>
      </c>
      <c r="B23" s="56">
        <v>3472.5</v>
      </c>
      <c r="C23" s="55" t="s">
        <v>29</v>
      </c>
      <c r="D23" s="56">
        <v>5</v>
      </c>
    </row>
    <row r="24" spans="1:4" s="57" customFormat="1" ht="15.75" thickBot="1" x14ac:dyDescent="0.3">
      <c r="A24" s="55" t="s">
        <v>63</v>
      </c>
      <c r="B24" s="56">
        <v>4939.99</v>
      </c>
      <c r="C24" s="55" t="s">
        <v>36</v>
      </c>
      <c r="D24" s="56">
        <v>1</v>
      </c>
    </row>
    <row r="25" spans="1:4" s="57" customFormat="1" ht="15.75" thickBot="1" x14ac:dyDescent="0.3">
      <c r="A25" s="55" t="s">
        <v>64</v>
      </c>
      <c r="B25" s="56">
        <v>14025.6</v>
      </c>
      <c r="C25" s="55" t="s">
        <v>36</v>
      </c>
      <c r="D25" s="56">
        <v>3</v>
      </c>
    </row>
    <row r="26" spans="1:4" s="57" customFormat="1" ht="15.75" thickBot="1" x14ac:dyDescent="0.3">
      <c r="A26" s="55" t="s">
        <v>65</v>
      </c>
      <c r="B26" s="56">
        <v>15260.4</v>
      </c>
      <c r="C26" s="55" t="s">
        <v>56</v>
      </c>
      <c r="D26" s="56">
        <v>16956</v>
      </c>
    </row>
    <row r="27" spans="1:4" s="57" customFormat="1" ht="15.75" thickBot="1" x14ac:dyDescent="0.3">
      <c r="A27" s="55" t="s">
        <v>66</v>
      </c>
      <c r="B27" s="56">
        <v>16277.76</v>
      </c>
      <c r="C27" s="55" t="s">
        <v>7</v>
      </c>
      <c r="D27" s="56">
        <v>16956</v>
      </c>
    </row>
    <row r="28" spans="1:4" s="57" customFormat="1" ht="15.75" thickBot="1" x14ac:dyDescent="0.3">
      <c r="A28" s="55" t="s">
        <v>67</v>
      </c>
      <c r="B28" s="56">
        <v>19975.919999999998</v>
      </c>
      <c r="C28" s="55" t="s">
        <v>7</v>
      </c>
      <c r="D28" s="56">
        <v>12033.69</v>
      </c>
    </row>
    <row r="29" spans="1:4" s="57" customFormat="1" ht="15.75" thickBot="1" x14ac:dyDescent="0.3">
      <c r="A29" s="55" t="s">
        <v>68</v>
      </c>
      <c r="B29" s="56">
        <v>27686.76</v>
      </c>
      <c r="C29" s="55" t="s">
        <v>7</v>
      </c>
      <c r="D29" s="56">
        <v>14571.98</v>
      </c>
    </row>
    <row r="30" spans="1:4" s="57" customFormat="1" ht="15.75" thickBot="1" x14ac:dyDescent="0.3">
      <c r="A30" s="55" t="s">
        <v>69</v>
      </c>
      <c r="B30" s="56">
        <v>41543.18</v>
      </c>
      <c r="C30" s="55" t="s">
        <v>7</v>
      </c>
      <c r="D30" s="56">
        <v>16956.400000000001</v>
      </c>
    </row>
    <row r="31" spans="1:4" s="57" customFormat="1" ht="15.75" thickBot="1" x14ac:dyDescent="0.3">
      <c r="A31" s="55" t="s">
        <v>70</v>
      </c>
      <c r="B31" s="56">
        <v>44653.19</v>
      </c>
      <c r="C31" s="55" t="s">
        <v>7</v>
      </c>
      <c r="D31" s="56">
        <v>16237.52</v>
      </c>
    </row>
    <row r="32" spans="1:4" s="57" customFormat="1" ht="15.75" thickBot="1" x14ac:dyDescent="0.3">
      <c r="A32" s="55" t="s">
        <v>71</v>
      </c>
      <c r="B32" s="56">
        <v>66976.2</v>
      </c>
      <c r="C32" s="55" t="s">
        <v>56</v>
      </c>
      <c r="D32" s="56">
        <v>16956</v>
      </c>
    </row>
    <row r="33" spans="1:4" s="57" customFormat="1" ht="15.75" thickBot="1" x14ac:dyDescent="0.3">
      <c r="A33" s="55" t="s">
        <v>72</v>
      </c>
      <c r="B33" s="56">
        <v>69858.720000000001</v>
      </c>
      <c r="C33" s="55" t="s">
        <v>7</v>
      </c>
      <c r="D33" s="56">
        <v>16956</v>
      </c>
    </row>
    <row r="34" spans="1:4" s="57" customFormat="1" ht="15.75" thickBot="1" x14ac:dyDescent="0.3">
      <c r="A34" s="55" t="s">
        <v>73</v>
      </c>
      <c r="B34" s="56">
        <v>1526.04</v>
      </c>
      <c r="C34" s="55" t="s">
        <v>7</v>
      </c>
      <c r="D34" s="56">
        <v>16956</v>
      </c>
    </row>
    <row r="35" spans="1:4" s="57" customFormat="1" ht="15.75" thickBot="1" x14ac:dyDescent="0.3">
      <c r="A35" s="55" t="s">
        <v>74</v>
      </c>
      <c r="B35" s="56">
        <v>1526.04</v>
      </c>
      <c r="C35" s="55" t="s">
        <v>7</v>
      </c>
      <c r="D35" s="56">
        <v>16956</v>
      </c>
    </row>
    <row r="36" spans="1:4" s="57" customFormat="1" ht="15.75" thickBot="1" x14ac:dyDescent="0.3">
      <c r="A36" s="55" t="s">
        <v>75</v>
      </c>
      <c r="B36" s="56">
        <v>6443.28</v>
      </c>
      <c r="C36" s="55" t="s">
        <v>7</v>
      </c>
      <c r="D36" s="56">
        <v>16956</v>
      </c>
    </row>
    <row r="37" spans="1:4" s="57" customFormat="1" ht="15.75" thickBot="1" x14ac:dyDescent="0.3">
      <c r="A37" s="55" t="s">
        <v>76</v>
      </c>
      <c r="B37" s="56">
        <v>6443.28</v>
      </c>
      <c r="C37" s="55" t="s">
        <v>7</v>
      </c>
      <c r="D37" s="56">
        <v>16956</v>
      </c>
    </row>
    <row r="38" spans="1:4" s="57" customFormat="1" ht="15.75" thickBot="1" x14ac:dyDescent="0.3">
      <c r="A38" s="55" t="s">
        <v>77</v>
      </c>
      <c r="B38" s="56">
        <v>2365.98</v>
      </c>
      <c r="C38" s="55" t="s">
        <v>8</v>
      </c>
      <c r="D38" s="56">
        <v>1</v>
      </c>
    </row>
    <row r="39" spans="1:4" s="57" customFormat="1" ht="15.75" thickBot="1" x14ac:dyDescent="0.3">
      <c r="A39" s="55" t="s">
        <v>78</v>
      </c>
      <c r="B39" s="56">
        <v>170064.16</v>
      </c>
      <c r="C39" s="55" t="s">
        <v>41</v>
      </c>
      <c r="D39" s="56">
        <v>1</v>
      </c>
    </row>
    <row r="40" spans="1:4" s="57" customFormat="1" ht="15.75" thickBot="1" x14ac:dyDescent="0.3">
      <c r="A40" s="55" t="s">
        <v>79</v>
      </c>
      <c r="B40" s="56">
        <v>1123.5</v>
      </c>
      <c r="C40" s="55" t="s">
        <v>56</v>
      </c>
      <c r="D40" s="56">
        <v>0.7</v>
      </c>
    </row>
    <row r="41" spans="1:4" ht="15.75" thickBot="1" x14ac:dyDescent="0.3">
      <c r="A41" s="52"/>
      <c r="B41" s="54">
        <f>SUM(B6:B40)</f>
        <v>980177.18</v>
      </c>
      <c r="C41" s="52"/>
      <c r="D41" s="53"/>
    </row>
    <row r="43" spans="1:4" x14ac:dyDescent="0.25">
      <c r="B43" s="26">
        <v>980177.17999999993</v>
      </c>
    </row>
  </sheetData>
  <autoFilter ref="A3:E3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21" sqref="K21"/>
    </sheetView>
  </sheetViews>
  <sheetFormatPr defaultRowHeight="15" x14ac:dyDescent="0.25"/>
  <cols>
    <col min="1" max="1" width="9.140625" style="27"/>
    <col min="2" max="8" width="12.7109375" style="27" customWidth="1"/>
    <col min="9" max="16384" width="9.140625" style="27"/>
  </cols>
  <sheetData>
    <row r="1" spans="1:8" ht="16.5" x14ac:dyDescent="0.25">
      <c r="A1" s="48"/>
      <c r="B1" s="48"/>
      <c r="C1" s="48"/>
      <c r="D1" s="48"/>
      <c r="E1" s="48"/>
      <c r="F1" s="48"/>
      <c r="G1" s="48"/>
      <c r="H1" s="48"/>
    </row>
    <row r="3" spans="1:8" x14ac:dyDescent="0.25">
      <c r="A3" s="30"/>
      <c r="B3" s="43"/>
      <c r="C3" s="44"/>
      <c r="D3" s="30"/>
      <c r="E3" s="30"/>
      <c r="F3" s="30"/>
      <c r="G3" s="31"/>
      <c r="H3" s="31"/>
    </row>
    <row r="4" spans="1:8" x14ac:dyDescent="0.25">
      <c r="A4" s="32"/>
      <c r="B4" s="33"/>
      <c r="C4" s="49"/>
      <c r="D4" s="49"/>
      <c r="E4" s="49"/>
      <c r="F4" s="49"/>
      <c r="G4" s="49"/>
      <c r="H4" s="50"/>
    </row>
    <row r="5" spans="1:8" x14ac:dyDescent="0.25">
      <c r="A5" s="30"/>
      <c r="B5" s="43"/>
      <c r="C5" s="44"/>
      <c r="D5" s="34"/>
      <c r="E5" s="34"/>
      <c r="F5" s="35"/>
      <c r="G5" s="36"/>
      <c r="H5" s="36"/>
    </row>
    <row r="6" spans="1:8" x14ac:dyDescent="0.25">
      <c r="A6" s="30"/>
      <c r="B6" s="43"/>
      <c r="C6" s="44"/>
      <c r="D6" s="34"/>
      <c r="E6" s="34"/>
      <c r="F6" s="35"/>
      <c r="G6" s="36"/>
      <c r="H6" s="36"/>
    </row>
    <row r="7" spans="1:8" x14ac:dyDescent="0.25">
      <c r="A7" s="30"/>
      <c r="B7" s="43"/>
      <c r="C7" s="44"/>
      <c r="D7" s="34"/>
      <c r="E7" s="34"/>
      <c r="F7" s="35"/>
      <c r="G7" s="36"/>
      <c r="H7" s="36"/>
    </row>
    <row r="8" spans="1:8" x14ac:dyDescent="0.25">
      <c r="A8" s="30"/>
      <c r="B8" s="43"/>
      <c r="C8" s="44"/>
      <c r="D8" s="34"/>
      <c r="E8" s="34"/>
      <c r="F8" s="35"/>
      <c r="G8" s="36"/>
      <c r="H8" s="36"/>
    </row>
    <row r="9" spans="1:8" x14ac:dyDescent="0.25">
      <c r="A9" s="30"/>
      <c r="B9" s="43"/>
      <c r="C9" s="44"/>
      <c r="D9" s="34"/>
      <c r="E9" s="34"/>
      <c r="F9" s="35"/>
      <c r="G9" s="36"/>
      <c r="H9" s="36"/>
    </row>
    <row r="10" spans="1:8" x14ac:dyDescent="0.25">
      <c r="A10" s="30"/>
      <c r="B10" s="43"/>
      <c r="C10" s="44"/>
      <c r="D10" s="34"/>
      <c r="E10" s="34"/>
      <c r="F10" s="35"/>
      <c r="G10" s="36"/>
      <c r="H10" s="36"/>
    </row>
    <row r="11" spans="1:8" x14ac:dyDescent="0.25">
      <c r="A11" s="30"/>
      <c r="B11" s="43"/>
      <c r="C11" s="44"/>
      <c r="D11" s="34"/>
      <c r="E11" s="34"/>
      <c r="F11" s="35"/>
      <c r="G11" s="36"/>
      <c r="H11" s="36"/>
    </row>
    <row r="12" spans="1:8" x14ac:dyDescent="0.25">
      <c r="A12" s="30"/>
      <c r="B12" s="43"/>
      <c r="C12" s="44"/>
      <c r="D12" s="34"/>
      <c r="E12" s="34"/>
      <c r="F12" s="35"/>
      <c r="G12" s="36"/>
      <c r="H12" s="36"/>
    </row>
    <row r="13" spans="1:8" x14ac:dyDescent="0.25">
      <c r="A13" s="30"/>
      <c r="B13" s="43"/>
      <c r="C13" s="44"/>
      <c r="D13" s="34"/>
      <c r="E13" s="34"/>
      <c r="F13" s="35"/>
      <c r="G13" s="36"/>
      <c r="H13" s="36"/>
    </row>
    <row r="14" spans="1:8" x14ac:dyDescent="0.25">
      <c r="A14" s="30"/>
      <c r="B14" s="43"/>
      <c r="C14" s="44"/>
      <c r="D14" s="34"/>
      <c r="E14" s="34"/>
      <c r="F14" s="35"/>
      <c r="G14" s="36"/>
      <c r="H14" s="36"/>
    </row>
    <row r="15" spans="1:8" x14ac:dyDescent="0.25">
      <c r="A15" s="30"/>
      <c r="B15" s="43"/>
      <c r="C15" s="44"/>
      <c r="D15" s="34"/>
      <c r="E15" s="34"/>
      <c r="F15" s="35"/>
      <c r="G15" s="36"/>
      <c r="H15" s="36"/>
    </row>
    <row r="16" spans="1:8" x14ac:dyDescent="0.25">
      <c r="A16" s="30"/>
      <c r="B16" s="43"/>
      <c r="C16" s="44"/>
      <c r="D16" s="34"/>
      <c r="E16" s="34"/>
      <c r="F16" s="35"/>
      <c r="G16" s="36"/>
      <c r="H16" s="36"/>
    </row>
    <row r="17" spans="1:8" x14ac:dyDescent="0.25">
      <c r="A17" s="45"/>
      <c r="B17" s="46"/>
      <c r="C17" s="47"/>
      <c r="D17" s="37"/>
      <c r="E17" s="37"/>
      <c r="F17" s="38"/>
      <c r="G17" s="36"/>
      <c r="H17" s="36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12</vt:lpstr>
      <vt:lpstr>Работы 2020</vt:lpstr>
      <vt:lpstr>Справка</vt:lpstr>
      <vt:lpstr>'Осетровка, д.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2019-01-31T07:34:52Z</cp:lastPrinted>
  <dcterms:created xsi:type="dcterms:W3CDTF">2018-02-13T05:54:21Z</dcterms:created>
  <dcterms:modified xsi:type="dcterms:W3CDTF">2021-02-25T07:39:37Z</dcterms:modified>
</cp:coreProperties>
</file>