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Лист1!$A$1:$D$107</definedName>
  </definedNames>
  <calcPr calcId="125725"/>
</workbook>
</file>

<file path=xl/calcChain.xml><?xml version="1.0" encoding="utf-8"?>
<calcChain xmlns="http://schemas.openxmlformats.org/spreadsheetml/2006/main">
  <c r="B105" i="1"/>
  <c r="B28" l="1"/>
  <c r="B48"/>
  <c r="B83"/>
  <c r="B95"/>
  <c r="B21" l="1"/>
  <c r="B8" l="1"/>
  <c r="B91"/>
  <c r="B88"/>
  <c r="B19"/>
  <c r="B16"/>
  <c r="B13"/>
  <c r="B10"/>
  <c r="B9" s="1"/>
  <c r="B11" l="1"/>
  <c r="B104"/>
  <c r="B103" s="1"/>
  <c r="B106" l="1"/>
  <c r="B107" s="1"/>
</calcChain>
</file>

<file path=xl/sharedStrings.xml><?xml version="1.0" encoding="utf-8"?>
<sst xmlns="http://schemas.openxmlformats.org/spreadsheetml/2006/main" count="196" uniqueCount="124">
  <si>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</si>
  <si>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</si>
  <si>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</si>
  <si>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</si>
  <si>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</si>
  <si>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</si>
  <si>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</si>
  <si>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</si>
  <si>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</si>
  <si>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</si>
  <si>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</si>
  <si>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</si>
  <si>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</si>
  <si>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</si>
  <si>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</si>
  <si>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</si>
  <si>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</si>
  <si>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</si>
  <si>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</si>
  <si>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</si>
  <si>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</si>
  <si>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</si>
  <si>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</si>
  <si>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руб.</t>
  </si>
  <si>
    <t xml:space="preserve">Годовая фактическая стоимость работ (услуг) </t>
  </si>
  <si>
    <t>Доходы по дому:</t>
  </si>
  <si>
    <t>Адрес: ул. Ленина, д. 21А</t>
  </si>
  <si>
    <t>Выезд а/машины по заявке</t>
  </si>
  <si>
    <t>выезд</t>
  </si>
  <si>
    <t>м2</t>
  </si>
  <si>
    <t>1 стояк</t>
  </si>
  <si>
    <t>м</t>
  </si>
  <si>
    <t>шт.</t>
  </si>
  <si>
    <t>Замена электрической лампы накаливания</t>
  </si>
  <si>
    <t>Очистка канализационной сети</t>
  </si>
  <si>
    <t>Замена врезки в квартире в металле</t>
  </si>
  <si>
    <t>Замена электропатрона с материалами при открытой арматуре</t>
  </si>
  <si>
    <t>Осмотр подвала</t>
  </si>
  <si>
    <t>1 дом</t>
  </si>
  <si>
    <t>Отключение отопления</t>
  </si>
  <si>
    <t>Прокладка электрокабеля АВВГ 2*2,5 мм2</t>
  </si>
  <si>
    <t>Ремонт труб КНС</t>
  </si>
  <si>
    <t>Сброс воздуха со стояков отопления с использованием а/м газель</t>
  </si>
  <si>
    <t>Смена вентиля до 20 мм</t>
  </si>
  <si>
    <t>Чистка врезки</t>
  </si>
  <si>
    <t>замеры темпер. воздуха в квартире и подвале</t>
  </si>
  <si>
    <t>замер</t>
  </si>
  <si>
    <t>Начальное сальдо на 01.01.2021 г.</t>
  </si>
  <si>
    <t>Восстановление подъездного отопления</t>
  </si>
  <si>
    <t>1подъезд</t>
  </si>
  <si>
    <t>Вскрытие штробы и устранение течи</t>
  </si>
  <si>
    <t>штроба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</si>
  <si>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</si>
  <si>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</si>
  <si>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Заделка швов в примыканиях плит в чердачном помещении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</si>
  <si>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</si>
  <si>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</si>
  <si>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</si>
  <si>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Замена катушки выхода ГВС на водоподогревателе</t>
  </si>
  <si>
    <t>Замена части стояка ГВС, ХВС</t>
  </si>
  <si>
    <t>метр</t>
  </si>
  <si>
    <t>Замена электровыключателей</t>
  </si>
  <si>
    <t>Замена электропатрона с материалом</t>
  </si>
  <si>
    <t>Запуск системы отопления</t>
  </si>
  <si>
    <t>Засыпка ям, промоин в асфальтовом покрытии придомовых территорий отсев</t>
  </si>
  <si>
    <t>м3</t>
  </si>
  <si>
    <t>Изготовление дощатых щитов, настилов с установкой</t>
  </si>
  <si>
    <t>Крепление розлива кнс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</si>
  <si>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</si>
  <si>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</si>
  <si>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Освещение подвала</t>
  </si>
  <si>
    <t>Очистка желобов кровли с применением а/вышки</t>
  </si>
  <si>
    <t>Очистка труб ХВС, ГВС</t>
  </si>
  <si>
    <t>Поверка теплового ОДПУ, 2021 г.</t>
  </si>
  <si>
    <t>Покраска и теплоизол. розливов и тепл. узлов, ул.Ленина, д. 21А</t>
  </si>
  <si>
    <t>Покраска надписи на дома, Ленина, 21а</t>
  </si>
  <si>
    <t>Приваривание сничек</t>
  </si>
  <si>
    <t>Прочистка вентиляции</t>
  </si>
  <si>
    <t>1 кв.</t>
  </si>
  <si>
    <t>Прочистка труб водоснабжения</t>
  </si>
  <si>
    <t>Ремонт вентелей до 32 д.</t>
  </si>
  <si>
    <t>Ремонт кровли</t>
  </si>
  <si>
    <t>Ремонт межпанельных швов с исп. автовышки</t>
  </si>
  <si>
    <t>Ремонт теплового узла</t>
  </si>
  <si>
    <t>узел</t>
  </si>
  <si>
    <t>Ремонт штраб обшивка ГВЛ</t>
  </si>
  <si>
    <t>Санитарная обрезка сухих вершин и веток деревьев (без автовышки)</t>
  </si>
  <si>
    <t>Смена вентиля д. 20 мм</t>
  </si>
  <si>
    <t>Содержание ДРС 1,2 кв. 2021 г. коэф.0,8;0,85;0,9;1</t>
  </si>
  <si>
    <t>Содержание ДРС 3,4 кв. 2021 г. коэф.0,8;0,85;0,9;1</t>
  </si>
  <si>
    <t>Спилка деревьев</t>
  </si>
  <si>
    <t>Тех.обслуживание ГО К=0,6;0,8;0,85;0,9;1 (1,2 кв. 2021 г.)</t>
  </si>
  <si>
    <t>Тех.обслуживание ГО К=0,6;0,8;0,85;0,9;1 (3,4 кв. 2021 г.)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</si>
  <si>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</si>
  <si>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</si>
  <si>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</si>
  <si>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</si>
  <si>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</si>
  <si>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</si>
  <si>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</si>
  <si>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</si>
  <si>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Устранение свищей хомутами</t>
  </si>
  <si>
    <t>Утепление вентпродухов изовером</t>
  </si>
  <si>
    <t>Утепление вентпродухов изовером и монтажной пеной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</si>
  <si>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</si>
  <si>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</si>
  <si>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д. 110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</si>
  <si>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</si>
  <si>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</si>
  <si>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</si>
  <si>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исполнение заявок не связанных с ремонтом</t>
  </si>
  <si>
    <t>очистка труб канализации и вентеляции от куржака в зим. период</t>
  </si>
  <si>
    <t>установка светильника с датчиком на движение</t>
  </si>
  <si>
    <t>частичная замена стояка ГВС</t>
  </si>
  <si>
    <t>чистка врезки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</si>
  <si>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</si>
  <si>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</si>
  <si>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</si>
  <si>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</si>
  <si>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</si>
  <si>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15. Прочая работа (услуга)</t>
  </si>
  <si>
    <t xml:space="preserve"> 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</si>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</sst>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39">
    <xf numFmtId="0" fontId="0" fillId="0" borderId="0" xfId="0"/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2" fontId="7" fillId="3" borderId="2" xfId="1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164" fontId="7" fillId="3" borderId="2" xfId="3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5" fillId="3" borderId="2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4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32CA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07"/>
  <sheetViews>
    <sheetView tabSelected="1" topLeftCell="A85" workbookViewId="0">
      <selection activeCell="A110" sqref="A110"/>
    </sheetView>
  </sheetViews>
  <sheetFormatPr defaultRowHeight="15" outlineLevelRow="2"/>
  <cols>
    <col min="1" max="1" width="74.140625" style="2" customWidth="1"/>
    <col min="2" max="2" width="15.5703125" style="1" customWidth="1"/>
    <col min="3" max="3" width="9.28515625" style="2" customWidth="1"/>
    <col min="4" max="4" width="14.42578125" style="3" customWidth="1"/>
    <col min="5" max="5" width="16" style="28" customWidth="1"/>
    <col min="6" max="20" width="9.140625" style="28"/>
    <col min="21" max="16384" width="9.140625" style="4"/>
  </cols>
  <sheetData>
    <row r="1" spans="1:16383" ht="37.5" customHeight="1">
      <c r="A1" s="31" t="s">
        <v>5</v>
      </c>
      <c r="B1" s="31"/>
      <c r="C1" s="31"/>
      <c r="D1" s="31"/>
    </row>
    <row r="2" spans="1:16383" ht="17.25" customHeight="1">
      <c r="A2" s="12" t="s">
        <v>26</v>
      </c>
      <c r="B2" s="33" t="s">
        <v>115</v>
      </c>
      <c r="C2" s="33"/>
      <c r="D2" s="33"/>
    </row>
    <row r="3" spans="1:16383" ht="57">
      <c r="A3" s="10" t="s">
        <v>2</v>
      </c>
      <c r="B3" s="7" t="s">
        <v>24</v>
      </c>
      <c r="C3" s="8" t="s">
        <v>0</v>
      </c>
      <c r="D3" s="9" t="s">
        <v>1</v>
      </c>
    </row>
    <row r="4" spans="1:16383" s="27" customFormat="1">
      <c r="A4" s="18" t="s">
        <v>47</v>
      </c>
      <c r="B4" s="18">
        <v>590710.49260000023</v>
      </c>
      <c r="C4" s="18" t="s">
        <v>23</v>
      </c>
      <c r="D4" s="1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</row>
    <row r="5" spans="1:16383">
      <c r="A5" s="34" t="s">
        <v>25</v>
      </c>
      <c r="B5" s="34"/>
      <c r="C5" s="34"/>
      <c r="D5" s="34"/>
    </row>
    <row r="6" spans="1:16383">
      <c r="A6" s="35" t="s">
        <v>116</v>
      </c>
      <c r="B6" s="22">
        <v>1351435.32</v>
      </c>
      <c r="C6" s="5" t="s">
        <v>23</v>
      </c>
      <c r="D6" s="9"/>
    </row>
    <row r="7" spans="1:16383">
      <c r="A7" s="35" t="s">
        <v>117</v>
      </c>
      <c r="B7" s="22">
        <v>1422590.96</v>
      </c>
      <c r="C7" s="5" t="s">
        <v>23</v>
      </c>
      <c r="D7" s="9"/>
    </row>
    <row r="8" spans="1:16383">
      <c r="A8" s="35" t="s">
        <v>118</v>
      </c>
      <c r="B8" s="22">
        <f>B7-B6</f>
        <v>71155.639999999898</v>
      </c>
      <c r="C8" s="5" t="s">
        <v>23</v>
      </c>
      <c r="D8" s="9"/>
    </row>
    <row r="9" spans="1:16383">
      <c r="A9" s="35" t="s">
        <v>6</v>
      </c>
      <c r="B9" s="22">
        <f>B10</f>
        <v>20315.52</v>
      </c>
      <c r="C9" s="5" t="s">
        <v>23</v>
      </c>
      <c r="D9" s="9"/>
    </row>
    <row r="10" spans="1:16383">
      <c r="A10" s="35" t="s">
        <v>7</v>
      </c>
      <c r="B10" s="23">
        <f>792.96*12+900*12</f>
        <v>20315.52</v>
      </c>
      <c r="C10" s="5" t="s">
        <v>23</v>
      </c>
      <c r="D10" s="9"/>
    </row>
    <row r="11" spans="1:16383">
      <c r="A11" s="36" t="s">
        <v>119</v>
      </c>
      <c r="B11" s="18">
        <f>B6+B9-B10</f>
        <v>1351435.32</v>
      </c>
      <c r="C11" s="5" t="s">
        <v>23</v>
      </c>
      <c r="D11" s="11"/>
    </row>
    <row r="12" spans="1:16383">
      <c r="A12" s="32" t="s">
        <v>8</v>
      </c>
      <c r="B12" s="32"/>
      <c r="C12" s="32"/>
      <c r="D12" s="32"/>
    </row>
    <row r="13" spans="1:16383" ht="15.75" thickBot="1">
      <c r="A13" s="36" t="s">
        <v>9</v>
      </c>
      <c r="B13" s="18">
        <f>SUM(B14:B15)</f>
        <v>230656.32</v>
      </c>
      <c r="C13" s="13"/>
      <c r="D13" s="11"/>
    </row>
    <row r="14" spans="1:16383" s="17" customFormat="1" ht="15.75" thickBot="1">
      <c r="A14" s="37" t="s">
        <v>99</v>
      </c>
      <c r="B14" s="25">
        <v>111932.16</v>
      </c>
      <c r="C14" s="24" t="s">
        <v>29</v>
      </c>
      <c r="D14" s="25">
        <v>27168</v>
      </c>
    </row>
    <row r="15" spans="1:16383" s="17" customFormat="1" ht="15.75" thickBot="1">
      <c r="A15" s="37" t="s">
        <v>100</v>
      </c>
      <c r="B15" s="25">
        <v>118724.16</v>
      </c>
      <c r="C15" s="24" t="s">
        <v>29</v>
      </c>
      <c r="D15" s="25">
        <v>27168</v>
      </c>
    </row>
    <row r="16" spans="1:16383" ht="29.25" thickBot="1">
      <c r="A16" s="36" t="s">
        <v>10</v>
      </c>
      <c r="B16" s="18">
        <f>SUM(B17:B18)</f>
        <v>106634.4</v>
      </c>
      <c r="C16" s="13"/>
      <c r="D16" s="11"/>
    </row>
    <row r="17" spans="1:20" s="17" customFormat="1" ht="15.75" thickBot="1">
      <c r="A17" s="37" t="s">
        <v>95</v>
      </c>
      <c r="B17" s="25">
        <v>51619.199999999997</v>
      </c>
      <c r="C17" s="24" t="s">
        <v>29</v>
      </c>
      <c r="D17" s="25">
        <v>27168</v>
      </c>
    </row>
    <row r="18" spans="1:20" s="17" customFormat="1" ht="15.75" thickBot="1">
      <c r="A18" s="37" t="s">
        <v>96</v>
      </c>
      <c r="B18" s="25">
        <v>55015.199999999997</v>
      </c>
      <c r="C18" s="24" t="s">
        <v>29</v>
      </c>
      <c r="D18" s="25">
        <v>27168</v>
      </c>
    </row>
    <row r="19" spans="1:20" ht="15.75" thickBot="1">
      <c r="A19" s="36" t="s">
        <v>11</v>
      </c>
      <c r="B19" s="18">
        <f>SUM(B20:B20)</f>
        <v>0</v>
      </c>
      <c r="C19" s="13"/>
      <c r="D19" s="11"/>
    </row>
    <row r="20" spans="1:20" s="17" customFormat="1" ht="15.75" thickBot="1">
      <c r="A20" s="37"/>
      <c r="B20" s="25"/>
      <c r="C20" s="24"/>
      <c r="D20" s="2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9.25" thickBot="1">
      <c r="A21" s="36" t="s">
        <v>12</v>
      </c>
      <c r="B21" s="18">
        <f>SUM(B22:B27)</f>
        <v>31786.559999999998</v>
      </c>
      <c r="C21" s="13"/>
      <c r="D21" s="11"/>
    </row>
    <row r="22" spans="1:20" s="17" customFormat="1" ht="15.75" thickBot="1">
      <c r="A22" s="37" t="s">
        <v>52</v>
      </c>
      <c r="B22" s="25">
        <v>2716.8</v>
      </c>
      <c r="C22" s="24" t="s">
        <v>29</v>
      </c>
      <c r="D22" s="25">
        <v>27168</v>
      </c>
    </row>
    <row r="23" spans="1:20" s="17" customFormat="1" ht="15.75" thickBot="1">
      <c r="A23" s="37" t="s">
        <v>53</v>
      </c>
      <c r="B23" s="25">
        <v>2716.8</v>
      </c>
      <c r="C23" s="24" t="s">
        <v>29</v>
      </c>
      <c r="D23" s="25">
        <v>27168</v>
      </c>
    </row>
    <row r="24" spans="1:20" s="17" customFormat="1" ht="15.75" thickBot="1">
      <c r="A24" s="37" t="s">
        <v>104</v>
      </c>
      <c r="B24" s="25">
        <v>2445.12</v>
      </c>
      <c r="C24" s="24" t="s">
        <v>29</v>
      </c>
      <c r="D24" s="25">
        <v>27168</v>
      </c>
    </row>
    <row r="25" spans="1:20" s="17" customFormat="1" ht="15.75" thickBot="1">
      <c r="A25" s="37" t="s">
        <v>105</v>
      </c>
      <c r="B25" s="25">
        <v>2445.12</v>
      </c>
      <c r="C25" s="24" t="s">
        <v>29</v>
      </c>
      <c r="D25" s="25">
        <v>27168</v>
      </c>
    </row>
    <row r="26" spans="1:20" s="17" customFormat="1" ht="15.75" thickBot="1">
      <c r="A26" s="37" t="s">
        <v>107</v>
      </c>
      <c r="B26" s="25">
        <v>10323.84</v>
      </c>
      <c r="C26" s="24" t="s">
        <v>29</v>
      </c>
      <c r="D26" s="25">
        <v>27168</v>
      </c>
    </row>
    <row r="27" spans="1:20" s="17" customFormat="1" ht="15.75" thickBot="1">
      <c r="A27" s="37" t="s">
        <v>108</v>
      </c>
      <c r="B27" s="25">
        <v>11138.88</v>
      </c>
      <c r="C27" s="24" t="s">
        <v>29</v>
      </c>
      <c r="D27" s="25">
        <v>27168</v>
      </c>
    </row>
    <row r="28" spans="1:20" ht="43.5" outlineLevel="1" thickBot="1">
      <c r="A28" s="36" t="s">
        <v>13</v>
      </c>
      <c r="B28" s="18">
        <f>SUM(B29:B47)</f>
        <v>53768.720000000016</v>
      </c>
      <c r="C28" s="14"/>
      <c r="D28" s="14"/>
    </row>
    <row r="29" spans="1:20" s="17" customFormat="1" ht="15.75" thickBot="1">
      <c r="A29" s="37" t="s">
        <v>33</v>
      </c>
      <c r="B29" s="25">
        <v>1778.44</v>
      </c>
      <c r="C29" s="24" t="s">
        <v>32</v>
      </c>
      <c r="D29" s="25">
        <v>13</v>
      </c>
    </row>
    <row r="30" spans="1:20" s="17" customFormat="1" ht="15.75" thickBot="1">
      <c r="A30" s="37" t="s">
        <v>61</v>
      </c>
      <c r="B30" s="25">
        <v>815.68</v>
      </c>
      <c r="C30" s="24" t="s">
        <v>32</v>
      </c>
      <c r="D30" s="25">
        <v>2</v>
      </c>
    </row>
    <row r="31" spans="1:20" s="17" customFormat="1" ht="15.75" thickBot="1">
      <c r="A31" s="37" t="s">
        <v>36</v>
      </c>
      <c r="B31" s="25">
        <v>230.61</v>
      </c>
      <c r="C31" s="24" t="s">
        <v>32</v>
      </c>
      <c r="D31" s="25">
        <v>1</v>
      </c>
    </row>
    <row r="32" spans="1:20" s="17" customFormat="1" ht="15.75" thickBot="1">
      <c r="A32" s="37" t="s">
        <v>62</v>
      </c>
      <c r="B32" s="25">
        <v>489.9</v>
      </c>
      <c r="C32" s="24" t="s">
        <v>32</v>
      </c>
      <c r="D32" s="25">
        <v>1</v>
      </c>
    </row>
    <row r="33" spans="1:20" s="17" customFormat="1" ht="15.75" thickBot="1">
      <c r="A33" s="37" t="s">
        <v>75</v>
      </c>
      <c r="B33" s="25">
        <v>1313.13</v>
      </c>
      <c r="C33" s="24" t="s">
        <v>56</v>
      </c>
      <c r="D33" s="25">
        <v>1</v>
      </c>
    </row>
    <row r="34" spans="1:20" s="17" customFormat="1" ht="15.75" thickBot="1">
      <c r="A34" s="37" t="s">
        <v>76</v>
      </c>
      <c r="B34" s="25">
        <v>389.6</v>
      </c>
      <c r="C34" s="24" t="s">
        <v>32</v>
      </c>
      <c r="D34" s="25">
        <v>1</v>
      </c>
    </row>
    <row r="35" spans="1:20" s="17" customFormat="1" ht="15.75" thickBot="1">
      <c r="A35" s="37" t="s">
        <v>40</v>
      </c>
      <c r="B35" s="25">
        <v>4363</v>
      </c>
      <c r="C35" s="24" t="s">
        <v>31</v>
      </c>
      <c r="D35" s="25">
        <v>20</v>
      </c>
    </row>
    <row r="36" spans="1:20" s="17" customFormat="1" ht="15.75" thickBot="1">
      <c r="A36" s="37" t="s">
        <v>109</v>
      </c>
      <c r="B36" s="25">
        <v>441.72</v>
      </c>
      <c r="C36" s="24" t="s">
        <v>32</v>
      </c>
      <c r="D36" s="25">
        <v>3</v>
      </c>
    </row>
    <row r="37" spans="1:20" s="17" customFormat="1" ht="15.75" thickBot="1">
      <c r="A37" s="37" t="s">
        <v>45</v>
      </c>
      <c r="B37" s="25">
        <v>9296.14</v>
      </c>
      <c r="C37" s="24" t="s">
        <v>46</v>
      </c>
      <c r="D37" s="25">
        <v>24</v>
      </c>
    </row>
    <row r="38" spans="1:20" s="17" customFormat="1" ht="15.75" thickBot="1">
      <c r="A38" s="37" t="s">
        <v>110</v>
      </c>
      <c r="B38" s="25">
        <v>16230.43</v>
      </c>
      <c r="C38" s="24" t="s">
        <v>32</v>
      </c>
      <c r="D38" s="25">
        <v>29</v>
      </c>
    </row>
    <row r="39" spans="1:20" s="17" customFormat="1" ht="15.75" thickBot="1">
      <c r="A39" s="37" t="s">
        <v>112</v>
      </c>
      <c r="B39" s="25">
        <v>2217.8000000000002</v>
      </c>
      <c r="C39" s="24" t="s">
        <v>32</v>
      </c>
      <c r="D39" s="25">
        <v>2</v>
      </c>
    </row>
    <row r="40" spans="1:20" s="17" customFormat="1" ht="15.75" thickBot="1">
      <c r="A40" s="37" t="s">
        <v>81</v>
      </c>
      <c r="B40" s="25">
        <v>896.86</v>
      </c>
      <c r="C40" s="24" t="s">
        <v>29</v>
      </c>
      <c r="D40" s="25">
        <v>2</v>
      </c>
    </row>
    <row r="41" spans="1:20" s="17" customFormat="1" ht="15.75" thickBot="1">
      <c r="A41" s="37" t="s">
        <v>81</v>
      </c>
      <c r="B41" s="25">
        <v>2017.94</v>
      </c>
      <c r="C41" s="24" t="s">
        <v>29</v>
      </c>
      <c r="D41" s="25">
        <v>4.5</v>
      </c>
    </row>
    <row r="42" spans="1:20" s="17" customFormat="1" ht="15.75" thickBot="1">
      <c r="A42" s="37" t="s">
        <v>82</v>
      </c>
      <c r="B42" s="25">
        <v>2716.4</v>
      </c>
      <c r="C42" s="24" t="s">
        <v>31</v>
      </c>
      <c r="D42" s="25">
        <v>2</v>
      </c>
    </row>
    <row r="43" spans="1:20" s="17" customFormat="1" ht="15.75" thickBot="1">
      <c r="A43" s="37" t="s">
        <v>54</v>
      </c>
      <c r="B43" s="25">
        <v>1302.8</v>
      </c>
      <c r="C43" s="24" t="s">
        <v>31</v>
      </c>
      <c r="D43" s="25">
        <v>8</v>
      </c>
    </row>
    <row r="44" spans="1:20" s="17" customFormat="1" ht="15.75" thickBot="1">
      <c r="A44" s="37" t="s">
        <v>66</v>
      </c>
      <c r="B44" s="25">
        <v>2048.06</v>
      </c>
      <c r="C44" s="24" t="s">
        <v>29</v>
      </c>
      <c r="D44" s="25">
        <v>2</v>
      </c>
    </row>
    <row r="45" spans="1:20" s="17" customFormat="1" ht="15.75" thickBot="1">
      <c r="A45" s="37" t="s">
        <v>70</v>
      </c>
      <c r="B45" s="25">
        <v>3825.97</v>
      </c>
      <c r="C45" s="24" t="s">
        <v>32</v>
      </c>
      <c r="D45" s="25">
        <v>1</v>
      </c>
    </row>
    <row r="46" spans="1:20" s="17" customFormat="1" ht="15.75" thickBot="1">
      <c r="A46" s="37" t="s">
        <v>71</v>
      </c>
      <c r="B46" s="25">
        <v>383.8</v>
      </c>
      <c r="C46" s="24" t="s">
        <v>31</v>
      </c>
      <c r="D46" s="25">
        <v>4</v>
      </c>
    </row>
    <row r="47" spans="1:20" s="17" customFormat="1" ht="15.75" thickBot="1">
      <c r="A47" s="37" t="s">
        <v>85</v>
      </c>
      <c r="B47" s="25">
        <v>3010.44</v>
      </c>
      <c r="C47" s="24" t="s">
        <v>29</v>
      </c>
      <c r="D47" s="25">
        <v>2</v>
      </c>
    </row>
    <row r="48" spans="1:20" s="6" customFormat="1" ht="52.5" customHeight="1" outlineLevel="2" thickBot="1">
      <c r="A48" s="36" t="s">
        <v>14</v>
      </c>
      <c r="B48" s="19">
        <f>SUM(B49:B79)</f>
        <v>108203.32999999997</v>
      </c>
      <c r="C48" s="15"/>
      <c r="D48" s="15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4" s="17" customFormat="1" ht="15.75" thickBot="1">
      <c r="A49" s="37" t="s">
        <v>42</v>
      </c>
      <c r="B49" s="25">
        <v>13890</v>
      </c>
      <c r="C49" s="24" t="s">
        <v>30</v>
      </c>
      <c r="D49" s="25">
        <v>20</v>
      </c>
    </row>
    <row r="50" spans="1:4" s="17" customFormat="1" ht="15.75" thickBot="1">
      <c r="A50" s="37" t="s">
        <v>87</v>
      </c>
      <c r="B50" s="25">
        <v>1424.7</v>
      </c>
      <c r="C50" s="24" t="s">
        <v>32</v>
      </c>
      <c r="D50" s="25">
        <v>1</v>
      </c>
    </row>
    <row r="51" spans="1:4" s="17" customFormat="1" ht="15.75" thickBot="1">
      <c r="A51" s="37" t="s">
        <v>43</v>
      </c>
      <c r="B51" s="25">
        <v>1829.97</v>
      </c>
      <c r="C51" s="24" t="s">
        <v>32</v>
      </c>
      <c r="D51" s="25">
        <v>3</v>
      </c>
    </row>
    <row r="52" spans="1:4" s="17" customFormat="1" ht="15.75" thickBot="1">
      <c r="A52" s="37" t="s">
        <v>113</v>
      </c>
      <c r="B52" s="25">
        <v>4822.1400000000003</v>
      </c>
      <c r="C52" s="24" t="s">
        <v>31</v>
      </c>
      <c r="D52" s="25">
        <v>2</v>
      </c>
    </row>
    <row r="53" spans="1:4" s="17" customFormat="1" ht="15.75" thickBot="1">
      <c r="A53" s="37" t="s">
        <v>114</v>
      </c>
      <c r="B53" s="25">
        <v>6870.77</v>
      </c>
      <c r="C53" s="24" t="s">
        <v>32</v>
      </c>
      <c r="D53" s="25">
        <v>5</v>
      </c>
    </row>
    <row r="54" spans="1:4" s="17" customFormat="1" ht="15.75" thickBot="1">
      <c r="A54" s="37" t="s">
        <v>101</v>
      </c>
      <c r="B54" s="25">
        <v>427.22</v>
      </c>
      <c r="C54" s="24" t="s">
        <v>32</v>
      </c>
      <c r="D54" s="25">
        <v>1</v>
      </c>
    </row>
    <row r="55" spans="1:4" s="17" customFormat="1" ht="15.75" thickBot="1">
      <c r="A55" s="37" t="s">
        <v>106</v>
      </c>
      <c r="B55" s="25">
        <v>1409.58</v>
      </c>
      <c r="C55" s="24" t="s">
        <v>60</v>
      </c>
      <c r="D55" s="25">
        <v>1</v>
      </c>
    </row>
    <row r="56" spans="1:4" s="17" customFormat="1" ht="15.75" thickBot="1">
      <c r="A56" s="37" t="s">
        <v>44</v>
      </c>
      <c r="B56" s="25">
        <v>1492.34</v>
      </c>
      <c r="C56" s="24" t="s">
        <v>32</v>
      </c>
      <c r="D56" s="25">
        <v>1</v>
      </c>
    </row>
    <row r="57" spans="1:4" s="17" customFormat="1" ht="15.75" thickBot="1">
      <c r="A57" s="37" t="s">
        <v>111</v>
      </c>
      <c r="B57" s="25">
        <v>941.45</v>
      </c>
      <c r="C57" s="24" t="s">
        <v>32</v>
      </c>
      <c r="D57" s="25">
        <v>1</v>
      </c>
    </row>
    <row r="58" spans="1:4" s="17" customFormat="1" ht="15.75" thickBot="1">
      <c r="A58" s="37" t="s">
        <v>55</v>
      </c>
      <c r="B58" s="25">
        <v>491.52</v>
      </c>
      <c r="C58" s="24" t="s">
        <v>56</v>
      </c>
      <c r="D58" s="25">
        <v>1</v>
      </c>
    </row>
    <row r="59" spans="1:4" s="17" customFormat="1" ht="15.75" thickBot="1">
      <c r="A59" s="37" t="s">
        <v>57</v>
      </c>
      <c r="B59" s="25">
        <v>2884.35</v>
      </c>
      <c r="C59" s="24" t="s">
        <v>30</v>
      </c>
      <c r="D59" s="25">
        <v>5</v>
      </c>
    </row>
    <row r="60" spans="1:4" s="17" customFormat="1" ht="15.75" thickBot="1">
      <c r="A60" s="37" t="s">
        <v>35</v>
      </c>
      <c r="B60" s="25">
        <v>958.06</v>
      </c>
      <c r="C60" s="24" t="s">
        <v>32</v>
      </c>
      <c r="D60" s="25">
        <v>1</v>
      </c>
    </row>
    <row r="61" spans="1:4" s="17" customFormat="1" ht="15.75" thickBot="1">
      <c r="A61" s="37" t="s">
        <v>58</v>
      </c>
      <c r="B61" s="25">
        <v>6585.34</v>
      </c>
      <c r="C61" s="24" t="s">
        <v>32</v>
      </c>
      <c r="D61" s="25">
        <v>2</v>
      </c>
    </row>
    <row r="62" spans="1:4" s="17" customFormat="1" ht="15.75" thickBot="1">
      <c r="A62" s="37" t="s">
        <v>73</v>
      </c>
      <c r="B62" s="25">
        <v>10141.450000000001</v>
      </c>
      <c r="C62" s="24" t="s">
        <v>56</v>
      </c>
      <c r="D62" s="25">
        <v>1</v>
      </c>
    </row>
    <row r="63" spans="1:4" s="17" customFormat="1" ht="15.75" thickBot="1">
      <c r="A63" s="37" t="s">
        <v>93</v>
      </c>
      <c r="B63" s="25">
        <v>16421.04</v>
      </c>
      <c r="C63" s="24" t="s">
        <v>94</v>
      </c>
      <c r="D63" s="25">
        <v>12</v>
      </c>
    </row>
    <row r="64" spans="1:4" s="17" customFormat="1" ht="15.75" thickBot="1">
      <c r="A64" s="37" t="s">
        <v>59</v>
      </c>
      <c r="B64" s="25">
        <v>7638.09</v>
      </c>
      <c r="C64" s="24" t="s">
        <v>60</v>
      </c>
      <c r="D64" s="25">
        <v>3.5</v>
      </c>
    </row>
    <row r="65" spans="1:20" s="17" customFormat="1" ht="15.75" thickBot="1">
      <c r="A65" s="37" t="s">
        <v>48</v>
      </c>
      <c r="B65" s="25">
        <v>6258.81</v>
      </c>
      <c r="C65" s="24" t="s">
        <v>49</v>
      </c>
      <c r="D65" s="25">
        <v>1</v>
      </c>
    </row>
    <row r="66" spans="1:20" s="17" customFormat="1" ht="15.75" thickBot="1">
      <c r="A66" s="37" t="s">
        <v>50</v>
      </c>
      <c r="B66" s="25">
        <v>741.41</v>
      </c>
      <c r="C66" s="24" t="s">
        <v>51</v>
      </c>
      <c r="D66" s="25">
        <v>1</v>
      </c>
    </row>
    <row r="67" spans="1:20" s="17" customFormat="1" ht="15.75" thickBot="1">
      <c r="A67" s="37" t="s">
        <v>27</v>
      </c>
      <c r="B67" s="25">
        <v>1134.3</v>
      </c>
      <c r="C67" s="24" t="s">
        <v>28</v>
      </c>
      <c r="D67" s="25">
        <v>2</v>
      </c>
    </row>
    <row r="68" spans="1:20" s="17" customFormat="1" ht="15.75" thickBot="1">
      <c r="A68" s="37" t="s">
        <v>27</v>
      </c>
      <c r="B68" s="25">
        <v>3402.9</v>
      </c>
      <c r="C68" s="24" t="s">
        <v>28</v>
      </c>
      <c r="D68" s="25">
        <v>6</v>
      </c>
    </row>
    <row r="69" spans="1:20" s="17" customFormat="1" ht="15.75" thickBot="1">
      <c r="A69" s="37" t="s">
        <v>37</v>
      </c>
      <c r="B69" s="25">
        <v>381.43</v>
      </c>
      <c r="C69" s="24" t="s">
        <v>38</v>
      </c>
      <c r="D69" s="25">
        <v>1</v>
      </c>
    </row>
    <row r="70" spans="1:20" s="17" customFormat="1" ht="15.75" thickBot="1">
      <c r="A70" s="37" t="s">
        <v>39</v>
      </c>
      <c r="B70" s="25">
        <v>1117.43</v>
      </c>
      <c r="C70" s="24" t="s">
        <v>32</v>
      </c>
      <c r="D70" s="25">
        <v>1</v>
      </c>
    </row>
    <row r="71" spans="1:20" s="17" customFormat="1" ht="15.75" thickBot="1">
      <c r="A71" s="37" t="s">
        <v>34</v>
      </c>
      <c r="B71" s="25">
        <v>418.08</v>
      </c>
      <c r="C71" s="24" t="s">
        <v>31</v>
      </c>
      <c r="D71" s="25">
        <v>3</v>
      </c>
    </row>
    <row r="72" spans="1:20" s="17" customFormat="1" ht="15.75" thickBot="1">
      <c r="A72" s="37" t="s">
        <v>72</v>
      </c>
      <c r="B72" s="25">
        <v>301.8</v>
      </c>
      <c r="C72" s="24" t="s">
        <v>31</v>
      </c>
      <c r="D72" s="25">
        <v>2.5</v>
      </c>
    </row>
    <row r="73" spans="1:20" s="17" customFormat="1" ht="15.75" thickBot="1">
      <c r="A73" s="37" t="s">
        <v>79</v>
      </c>
      <c r="B73" s="25">
        <v>2243.67</v>
      </c>
      <c r="C73" s="24" t="s">
        <v>31</v>
      </c>
      <c r="D73" s="25">
        <v>13</v>
      </c>
    </row>
    <row r="74" spans="1:20" s="17" customFormat="1" ht="15.75" thickBot="1">
      <c r="A74" s="37" t="s">
        <v>80</v>
      </c>
      <c r="B74" s="25">
        <v>435.01</v>
      </c>
      <c r="C74" s="24" t="s">
        <v>32</v>
      </c>
      <c r="D74" s="25">
        <v>1</v>
      </c>
    </row>
    <row r="75" spans="1:20" s="17" customFormat="1" ht="15.75" thickBot="1">
      <c r="A75" s="37" t="s">
        <v>83</v>
      </c>
      <c r="B75" s="25">
        <v>2186.2800000000002</v>
      </c>
      <c r="C75" s="24" t="s">
        <v>84</v>
      </c>
      <c r="D75" s="25">
        <v>1</v>
      </c>
    </row>
    <row r="76" spans="1:20" s="17" customFormat="1" ht="15.75" thickBot="1">
      <c r="A76" s="37" t="s">
        <v>41</v>
      </c>
      <c r="B76" s="25">
        <v>205.37</v>
      </c>
      <c r="C76" s="24" t="s">
        <v>32</v>
      </c>
      <c r="D76" s="25">
        <v>1</v>
      </c>
    </row>
    <row r="77" spans="1:20" s="17" customFormat="1" ht="15.75" thickBot="1">
      <c r="A77" s="37" t="s">
        <v>63</v>
      </c>
      <c r="B77" s="25">
        <v>1117</v>
      </c>
      <c r="C77" s="24" t="s">
        <v>32</v>
      </c>
      <c r="D77" s="25">
        <v>1</v>
      </c>
    </row>
    <row r="78" spans="1:20" s="17" customFormat="1" ht="15.75" thickBot="1">
      <c r="A78" s="37" t="s">
        <v>67</v>
      </c>
      <c r="B78" s="25">
        <v>2065.8200000000002</v>
      </c>
      <c r="C78" s="24" t="s">
        <v>32</v>
      </c>
      <c r="D78" s="25">
        <v>0.5</v>
      </c>
    </row>
    <row r="79" spans="1:20" s="17" customFormat="1" ht="15.75" thickBot="1">
      <c r="A79" s="37" t="s">
        <v>74</v>
      </c>
      <c r="B79" s="25">
        <v>7966</v>
      </c>
      <c r="C79" s="24" t="s">
        <v>56</v>
      </c>
      <c r="D79" s="25">
        <v>1</v>
      </c>
    </row>
    <row r="80" spans="1:20" s="6" customFormat="1" ht="28.5" outlineLevel="2">
      <c r="A80" s="36" t="s">
        <v>15</v>
      </c>
      <c r="B80" s="19">
        <v>0</v>
      </c>
      <c r="C80" s="15"/>
      <c r="D80" s="15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4" ht="28.5">
      <c r="A81" s="36" t="s">
        <v>16</v>
      </c>
      <c r="B81" s="18">
        <v>0</v>
      </c>
      <c r="C81" s="13"/>
      <c r="D81" s="11"/>
    </row>
    <row r="82" spans="1:4">
      <c r="A82" s="36" t="s">
        <v>17</v>
      </c>
      <c r="B82" s="18">
        <v>0</v>
      </c>
      <c r="C82" s="13"/>
      <c r="D82" s="11"/>
    </row>
    <row r="83" spans="1:4" ht="29.25" thickBot="1">
      <c r="A83" s="36" t="s">
        <v>18</v>
      </c>
      <c r="B83" s="18">
        <f>B84+B85+B86+B87</f>
        <v>8214.2799999999988</v>
      </c>
      <c r="C83" s="13"/>
      <c r="D83" s="11"/>
    </row>
    <row r="84" spans="1:4" s="17" customFormat="1" ht="15.75" thickBot="1">
      <c r="A84" s="37" t="s">
        <v>102</v>
      </c>
      <c r="B84" s="25">
        <v>3035.12</v>
      </c>
      <c r="C84" s="24" t="s">
        <v>29</v>
      </c>
      <c r="D84" s="25">
        <v>11</v>
      </c>
    </row>
    <row r="85" spans="1:4" s="17" customFormat="1" ht="15.75" thickBot="1">
      <c r="A85" s="37" t="s">
        <v>102</v>
      </c>
      <c r="B85" s="25">
        <v>1379.6</v>
      </c>
      <c r="C85" s="24" t="s">
        <v>29</v>
      </c>
      <c r="D85" s="25">
        <v>5</v>
      </c>
    </row>
    <row r="86" spans="1:4" s="17" customFormat="1" ht="15.75" thickBot="1">
      <c r="A86" s="37" t="s">
        <v>103</v>
      </c>
      <c r="B86" s="25">
        <v>649.82000000000005</v>
      </c>
      <c r="C86" s="24" t="s">
        <v>32</v>
      </c>
      <c r="D86" s="25">
        <v>2</v>
      </c>
    </row>
    <row r="87" spans="1:4" s="17" customFormat="1" ht="15.75" thickBot="1">
      <c r="A87" s="37" t="s">
        <v>77</v>
      </c>
      <c r="B87" s="25">
        <v>3149.74</v>
      </c>
      <c r="C87" s="24" t="s">
        <v>78</v>
      </c>
      <c r="D87" s="25">
        <v>1</v>
      </c>
    </row>
    <row r="88" spans="1:4" ht="29.25" thickBot="1">
      <c r="A88" s="36" t="s">
        <v>19</v>
      </c>
      <c r="B88" s="18">
        <f>SUM(B89:B90)</f>
        <v>14263.2</v>
      </c>
      <c r="C88" s="13"/>
      <c r="D88" s="11"/>
    </row>
    <row r="89" spans="1:4" s="17" customFormat="1" ht="15.75" thickBot="1">
      <c r="A89" s="37" t="s">
        <v>91</v>
      </c>
      <c r="B89" s="25">
        <v>6792</v>
      </c>
      <c r="C89" s="24" t="s">
        <v>29</v>
      </c>
      <c r="D89" s="25">
        <v>27168</v>
      </c>
    </row>
    <row r="90" spans="1:4" s="17" customFormat="1" ht="15.75" thickBot="1">
      <c r="A90" s="37" t="s">
        <v>92</v>
      </c>
      <c r="B90" s="25">
        <v>7471.2</v>
      </c>
      <c r="C90" s="24" t="s">
        <v>29</v>
      </c>
      <c r="D90" s="25">
        <v>27168</v>
      </c>
    </row>
    <row r="91" spans="1:4" ht="29.25" thickBot="1">
      <c r="A91" s="36" t="s">
        <v>20</v>
      </c>
      <c r="B91" s="18">
        <f>SUM(B92:B93)</f>
        <v>53466.619999999995</v>
      </c>
      <c r="C91" s="13"/>
      <c r="D91" s="11"/>
    </row>
    <row r="92" spans="1:4" s="17" customFormat="1" ht="15.75" thickBot="1">
      <c r="A92" s="37" t="s">
        <v>88</v>
      </c>
      <c r="B92" s="25">
        <v>26081.279999999999</v>
      </c>
      <c r="C92" s="24" t="s">
        <v>29</v>
      </c>
      <c r="D92" s="25">
        <v>27168</v>
      </c>
    </row>
    <row r="93" spans="1:4" s="17" customFormat="1" ht="15.75" thickBot="1">
      <c r="A93" s="37" t="s">
        <v>89</v>
      </c>
      <c r="B93" s="25">
        <v>27385.34</v>
      </c>
      <c r="C93" s="24" t="s">
        <v>29</v>
      </c>
      <c r="D93" s="25">
        <v>27168</v>
      </c>
    </row>
    <row r="94" spans="1:4" ht="37.5" customHeight="1">
      <c r="A94" s="36" t="s">
        <v>21</v>
      </c>
      <c r="B94" s="18">
        <v>0</v>
      </c>
      <c r="C94" s="13"/>
      <c r="D94" s="11"/>
    </row>
    <row r="95" spans="1:4" ht="43.5" thickBot="1">
      <c r="A95" s="36" t="s">
        <v>22</v>
      </c>
      <c r="B95" s="18">
        <f>SUM(B96:B102)</f>
        <v>166372.88999999998</v>
      </c>
      <c r="C95" s="13"/>
      <c r="D95" s="11"/>
    </row>
    <row r="96" spans="1:4" s="17" customFormat="1" ht="15.75" thickBot="1">
      <c r="A96" s="37" t="s">
        <v>68</v>
      </c>
      <c r="B96" s="25">
        <v>461.86</v>
      </c>
      <c r="C96" s="24" t="s">
        <v>29</v>
      </c>
      <c r="D96" s="25">
        <v>27168</v>
      </c>
    </row>
    <row r="97" spans="1:4" s="17" customFormat="1" ht="15.75" thickBot="1">
      <c r="A97" s="37" t="s">
        <v>69</v>
      </c>
      <c r="B97" s="25">
        <v>461.86</v>
      </c>
      <c r="C97" s="24" t="s">
        <v>29</v>
      </c>
      <c r="D97" s="25">
        <v>27168</v>
      </c>
    </row>
    <row r="98" spans="1:4" s="17" customFormat="1" ht="15.75" thickBot="1">
      <c r="A98" s="37" t="s">
        <v>97</v>
      </c>
      <c r="B98" s="25">
        <v>74712</v>
      </c>
      <c r="C98" s="24" t="s">
        <v>29</v>
      </c>
      <c r="D98" s="25">
        <v>27168</v>
      </c>
    </row>
    <row r="99" spans="1:4" s="17" customFormat="1" ht="15.75" thickBot="1">
      <c r="A99" s="37" t="s">
        <v>98</v>
      </c>
      <c r="B99" s="25">
        <v>81938.7</v>
      </c>
      <c r="C99" s="24" t="s">
        <v>29</v>
      </c>
      <c r="D99" s="25">
        <v>27168</v>
      </c>
    </row>
    <row r="100" spans="1:4" s="17" customFormat="1" ht="15.75" thickBot="1">
      <c r="A100" s="37" t="s">
        <v>86</v>
      </c>
      <c r="B100" s="25">
        <v>2644.62</v>
      </c>
      <c r="C100" s="24" t="s">
        <v>32</v>
      </c>
      <c r="D100" s="25">
        <v>3</v>
      </c>
    </row>
    <row r="101" spans="1:4" s="17" customFormat="1" ht="15.75" thickBot="1">
      <c r="A101" s="37" t="s">
        <v>90</v>
      </c>
      <c r="B101" s="25">
        <v>2167.0300000000002</v>
      </c>
      <c r="C101" s="24" t="s">
        <v>32</v>
      </c>
      <c r="D101" s="25">
        <v>1</v>
      </c>
    </row>
    <row r="102" spans="1:4" s="17" customFormat="1" ht="15.75" thickBot="1">
      <c r="A102" s="37" t="s">
        <v>64</v>
      </c>
      <c r="B102" s="25">
        <v>3986.82</v>
      </c>
      <c r="C102" s="24" t="s">
        <v>65</v>
      </c>
      <c r="D102" s="25">
        <v>2</v>
      </c>
    </row>
    <row r="103" spans="1:4">
      <c r="A103" s="36" t="s">
        <v>120</v>
      </c>
      <c r="B103" s="18">
        <f>B104</f>
        <v>5940</v>
      </c>
      <c r="C103" s="13"/>
      <c r="D103" s="11"/>
    </row>
    <row r="104" spans="1:4" ht="45">
      <c r="A104" s="38" t="s">
        <v>4</v>
      </c>
      <c r="B104" s="20">
        <f>D104*12*5</f>
        <v>5940</v>
      </c>
      <c r="C104" s="13" t="s">
        <v>3</v>
      </c>
      <c r="D104" s="13">
        <v>99</v>
      </c>
    </row>
    <row r="105" spans="1:4">
      <c r="A105" s="36" t="s">
        <v>121</v>
      </c>
      <c r="B105" s="21">
        <f>B13+B16+B19+B21+B28+B48+B83+B88+B91+B94+B1018+B95+B81+B80</f>
        <v>773366.32</v>
      </c>
      <c r="C105" s="16" t="s">
        <v>23</v>
      </c>
      <c r="D105" s="11"/>
    </row>
    <row r="106" spans="1:4">
      <c r="A106" s="36" t="s">
        <v>122</v>
      </c>
      <c r="B106" s="18">
        <f>B105*1.2+B103</f>
        <v>933979.58399999992</v>
      </c>
      <c r="C106" s="16" t="s">
        <v>23</v>
      </c>
      <c r="D106" s="11"/>
    </row>
    <row r="107" spans="1:4">
      <c r="A107" s="36" t="s">
        <v>123</v>
      </c>
      <c r="B107" s="18">
        <f>B6+B9-B106+B4</f>
        <v>1028481.7486000004</v>
      </c>
      <c r="C107" s="16" t="s">
        <v>23</v>
      </c>
      <c r="D107" s="11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2019-01-30T01:26:34Z</cp:lastPrinted>
  <dcterms:created xsi:type="dcterms:W3CDTF">2016-03-18T02:51:51Z</dcterms:created>
  <dcterms:modified xsi:type="dcterms:W3CDTF">2022-02-16T07:16:20Z</dcterms:modified>
</cp:coreProperties>
</file>