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40" windowHeight="9210"/>
  </bookViews>
  <sheets>
    <sheet name="Казачья, д.  3 Б" sheetId="1" r:id="rId1"/>
    <sheet name="Работы 2019" sheetId="3" r:id="rId2"/>
    <sheet name="Справка" sheetId="6" r:id="rId3"/>
  </sheets>
  <externalReferences>
    <externalReference r:id="rId4"/>
  </externalReferences>
  <definedNames>
    <definedName name="_xlnm._FilterDatabase" localSheetId="1" hidden="1">'Работы 2019'!$A$5:$E$47</definedName>
    <definedName name="_xlnm.Print_Area" localSheetId="0">'Казачья, д.  3 Б'!$A$1:$D$74</definedName>
  </definedNames>
  <calcPr calcId="125725"/>
</workbook>
</file>

<file path=xl/calcChain.xml><?xml version="1.0" encoding="utf-8"?>
<calcChain xmlns="http://schemas.openxmlformats.org/spreadsheetml/2006/main">
  <c r="B10" i="1"/>
  <c r="B35" l="1"/>
  <c r="B7" l="1"/>
  <c r="B64" l="1"/>
  <c r="B62"/>
  <c r="B59"/>
  <c r="B56"/>
  <c r="B27"/>
  <c r="B20"/>
  <c r="B18"/>
  <c r="B15"/>
  <c r="B12"/>
  <c r="C47" i="3"/>
  <c r="B70" i="1"/>
  <c r="B71" l="1"/>
  <c r="F71" s="1"/>
  <c r="B69"/>
  <c r="B9"/>
  <c r="B8" s="1"/>
  <c r="B73" l="1"/>
  <c r="B72"/>
  <c r="B74" l="1"/>
</calcChain>
</file>

<file path=xl/sharedStrings.xml><?xml version="1.0" encoding="utf-8"?>
<sst xmlns="http://schemas.openxmlformats.org/spreadsheetml/2006/main" count="298" uniqueCount="163">
  <si>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</si>
  <si>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</si>
  <si>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</si>
  <si>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</si>
  <si>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</si>
  <si>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</si>
  <si>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</si>
  <si>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</si>
  <si>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</si>
  <si>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</si>
  <si>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</si>
  <si>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</si>
  <si>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</si>
  <si>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</si>
  <si>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</si>
  <si>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</si>
  <si>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</si>
  <si>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</si>
  <si>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</si>
  <si>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осмотр подвала</t>
  </si>
  <si>
    <t>раз</t>
  </si>
  <si>
    <t>Закрытие и открытие стояков</t>
  </si>
  <si>
    <t>1 стояк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</si>
  <si>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</si>
  <si>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</si>
  <si>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</si>
  <si>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</si>
  <si>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</si>
  <si>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</si>
  <si>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Адрес: ул. Казачья, 3 Б</t>
  </si>
  <si>
    <t>Дератизация</t>
  </si>
  <si>
    <t>1м</t>
  </si>
  <si>
    <t xml:space="preserve">Годовая фактическая стоимость работ (услуг) </t>
  </si>
  <si>
    <t>Наименование работ</t>
  </si>
  <si>
    <t>Сумма</t>
  </si>
  <si>
    <t>Ед.изм</t>
  </si>
  <si>
    <t>Кол-во</t>
  </si>
  <si>
    <t>Устранение свищей хомутами</t>
  </si>
  <si>
    <t>сброс воздуха с системы отопления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</si>
  <si>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</si>
  <si>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</si>
  <si>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КАЗАЧЬЯ ул. д.3-Б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</si>
  <si>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</si>
  <si>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</si>
  <si>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</si>
  <si>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</si>
  <si>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</si>
  <si>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</si>
  <si>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Дезинсекция деревьев</t>
  </si>
  <si>
    <t>шт.</t>
  </si>
  <si>
    <t>Замена стояка ХВС  казачья 3б  кв.44,48,52,56,60</t>
  </si>
  <si>
    <t>Организация мест накоп.ртуть сод-х ламп 3,4 кв. 20</t>
  </si>
  <si>
    <t>Прочистка труб водоснабжения</t>
  </si>
  <si>
    <t>Ремонт детской площадки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</si>
  <si>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</si>
  <si>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</si>
  <si>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</si>
  <si>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</si>
  <si>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</si>
  <si>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</si>
  <si>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</si>
  <si>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</si>
  <si>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</si>
  <si>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</si>
  <si>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светильников с датчиком на движение</t>
  </si>
  <si>
    <t>Утепление продухов изовером</t>
  </si>
  <si>
    <t>Хол.вода потр.при содер.общ.имущ. в МКД 1,2 кв.201</t>
  </si>
  <si>
    <t>Хол.вода потр.при содер.общ.имущ. в МКД 3,4 кв.201</t>
  </si>
  <si>
    <t>прочистка стояка</t>
  </si>
  <si>
    <t>ремонт задвижек д.80</t>
  </si>
  <si>
    <t>ремонт межпанельных швов</t>
  </si>
  <si>
    <t>ремонт межпанельных швов ж\д с применением монтажн</t>
  </si>
  <si>
    <t>ремонт труб КНС</t>
  </si>
  <si>
    <t>санитарная обрезка сухих вершин  и веток  деревьев</t>
  </si>
  <si>
    <t>смена труб ГВС и ХВС  д.20 ПП</t>
  </si>
  <si>
    <t>утепление теплового узла</t>
  </si>
  <si>
    <t>№ работы</t>
  </si>
  <si>
    <t>Справка об уровне сбора платы за жилое помещение по состоянию на 06.02.2020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</si>
  <si>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</si>
  <si>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</si>
  <si>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</si>
  <si>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</si>
  <si>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</si>
  <si>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</si>
  <si>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</si>
  <si>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>Отдел :</t>
  </si>
  <si>
    <t>КАЗАЧЬЯ ул. д.3-Б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</si>
  <si>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</si>
  <si>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</si>
  <si>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</si>
  <si>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</si>
  <si>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</si>
  <si>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</si>
  <si>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</si>
  <si>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</si>
  <si>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</si>
  <si>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</si>
  <si>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</si>
  <si>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</si>
  <si>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</si>
  <si>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/>
  </si>
  <si>
    <t xml:space="preserve">  2</t>
  </si>
  <si>
    <t>10</t>
  </si>
  <si>
    <t>2019</t>
  </si>
  <si>
    <t>Электрическая энергия потр.при содержании общего имущ. МДК 3, 4 кв. 2019 г</t>
  </si>
  <si>
    <t>Электрическая энергия потр.при содержании общего имущ. МДК 1, 2 кв. 2019 г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</si>
  <si>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</si>
  <si>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</si>
  <si>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</si>
  <si>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</si>
  <si>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</si>
  <si>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</si>
  <si>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</si>
  <si>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</si>
  <si>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</si>
  <si>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</si>
  <si>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</si>
  <si>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</si>
  <si>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</si>
  <si>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Уборка МОП 1,2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</si>
  <si>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</si>
  <si>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</si>
  <si>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</si>
  <si>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</si>
  <si>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</si>
  <si>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</si>
  <si>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</si>
  <si>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Дезинсекция "ЗКДС"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</si>
  <si>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</si>
  <si>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</si>
  <si>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</si>
  <si>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</si>
  <si>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</si>
  <si>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</si>
  <si>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</si>
  <si>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</si>
  <si>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Замена задвижек</t>
  </si>
  <si>
    <t>Осмотр подвала</t>
  </si>
  <si>
    <t>1 дом</t>
  </si>
  <si>
    <t>Осмотр сантех. оборудования</t>
  </si>
  <si>
    <t>Очистка канализационной сети</t>
  </si>
  <si>
    <t>Перезапуск (удаление воздуха) стояков отопления</t>
  </si>
  <si>
    <t>Промывка канализационного выпуска</t>
  </si>
  <si>
    <t>подъезд</t>
  </si>
  <si>
    <t>Сброс воздуха со стояков отопления с использованием а/м газель</t>
  </si>
  <si>
    <t>Смена труб из водогазопроводных д.20 с производством сварочных работ</t>
  </si>
  <si>
    <t>замена задвижек на системе отопления</t>
  </si>
  <si>
    <t>дом</t>
  </si>
  <si>
    <t>замена стояка отопления</t>
  </si>
  <si>
    <t>очистка подвала</t>
  </si>
  <si>
    <t>подготовка теплового узла к эксплуатации</t>
  </si>
  <si>
    <t>покраска теплового узла</t>
  </si>
  <si>
    <t>покраская,изоляция   труб отопления</t>
  </si>
  <si>
    <t>сброс воздуха со стояков отопления</t>
  </si>
  <si>
    <t>снятие температурных параметров</t>
  </si>
  <si>
    <t>Монтаж освещения над под-м с точкой подкл.от пл-ки(светильник на движе</t>
  </si>
  <si>
    <t>1подъезд</t>
  </si>
  <si>
    <t>Ремонт кровли проф. листом</t>
  </si>
  <si>
    <t>Установка урны</t>
  </si>
  <si>
    <t>Устройство герметичных перегородок</t>
  </si>
  <si>
    <t>Утепление двери</t>
  </si>
  <si>
    <t>подвальное освещение</t>
  </si>
  <si>
    <t>ремонт оконных рам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</si>
</sst>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FFFF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64">
    <xf numFmtId="0" fontId="0" fillId="0" borderId="0" xfId="0"/>
    <xf numFmtId="0" fontId="4" fillId="0" borderId="0" xfId="0" applyFont="1" applyFill="1"/>
    <xf numFmtId="164" fontId="4" fillId="0" borderId="0" xfId="1" applyFont="1" applyFill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3" borderId="0" xfId="0" applyFont="1" applyFill="1"/>
    <xf numFmtId="0" fontId="6" fillId="3" borderId="2" xfId="2" applyFont="1" applyFill="1" applyBorder="1" applyAlignment="1">
      <alignment horizontal="left" vertical="center"/>
    </xf>
    <xf numFmtId="164" fontId="6" fillId="3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 applyProtection="1">
      <alignment horizontal="center" vertical="center"/>
    </xf>
    <xf numFmtId="0" fontId="5" fillId="3" borderId="0" xfId="0" applyFont="1" applyFill="1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2" xfId="0" applyFill="1" applyBorder="1"/>
    <xf numFmtId="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5" borderId="3" xfId="0" applyNumberFormat="1" applyFont="1" applyFill="1" applyBorder="1" applyAlignment="1" applyProtection="1">
      <alignment horizontal="center" vertical="top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11" fillId="5" borderId="5" xfId="0" applyNumberFormat="1" applyFont="1" applyFill="1" applyBorder="1" applyAlignment="1" applyProtection="1">
      <alignment horizontal="left" vertical="center" wrapText="1"/>
    </xf>
    <xf numFmtId="4" fontId="11" fillId="5" borderId="3" xfId="0" applyNumberFormat="1" applyFont="1" applyFill="1" applyBorder="1" applyAlignment="1" applyProtection="1">
      <alignment horizontal="center" vertical="top" wrapText="1"/>
    </xf>
    <xf numFmtId="2" fontId="11" fillId="5" borderId="3" xfId="0" applyNumberFormat="1" applyFont="1" applyFill="1" applyBorder="1" applyAlignment="1" applyProtection="1">
      <alignment horizontal="center" vertical="top" wrapText="1"/>
    </xf>
    <xf numFmtId="0" fontId="11" fillId="5" borderId="3" xfId="0" applyNumberFormat="1" applyFont="1" applyFill="1" applyBorder="1" applyAlignment="1" applyProtection="1">
      <alignment horizontal="center" vertical="center" wrapText="1"/>
    </xf>
    <xf numFmtId="4" fontId="11" fillId="5" borderId="3" xfId="0" applyNumberFormat="1" applyFont="1" applyFill="1" applyBorder="1" applyAlignment="1" applyProtection="1">
      <alignment horizontal="center" vertical="center" wrapText="1"/>
    </xf>
    <xf numFmtId="2" fontId="11" fillId="5" borderId="3" xfId="0" applyNumberFormat="1" applyFont="1" applyFill="1" applyBorder="1" applyAlignment="1" applyProtection="1">
      <alignment horizontal="center" vertical="center"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0" fillId="6" borderId="2" xfId="0" applyFill="1" applyBorder="1"/>
    <xf numFmtId="4" fontId="0" fillId="6" borderId="2" xfId="0" applyNumberFormat="1" applyFill="1" applyBorder="1"/>
    <xf numFmtId="0" fontId="0" fillId="6" borderId="2" xfId="0" applyFill="1" applyBorder="1" applyAlignment="1">
      <alignment horizontal="center"/>
    </xf>
    <xf numFmtId="4" fontId="5" fillId="3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0" fillId="6" borderId="2" xfId="0" applyFill="1" applyBorder="1" applyAlignment="1">
      <alignment wrapText="1"/>
    </xf>
    <xf numFmtId="0" fontId="6" fillId="0" borderId="2" xfId="2" applyFont="1" applyFill="1" applyBorder="1" applyAlignment="1">
      <alignment horizontal="left" vertical="center"/>
    </xf>
    <xf numFmtId="4" fontId="6" fillId="0" borderId="2" xfId="1" applyNumberFormat="1" applyFont="1" applyFill="1" applyBorder="1" applyAlignment="1">
      <alignment vertical="center" wrapText="1"/>
    </xf>
    <xf numFmtId="164" fontId="6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" fontId="5" fillId="0" borderId="2" xfId="1" applyNumberFormat="1" applyFont="1" applyFill="1" applyBorder="1" applyAlignment="1">
      <alignment vertical="center"/>
    </xf>
    <xf numFmtId="164" fontId="8" fillId="0" borderId="2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/>
    </xf>
    <xf numFmtId="164" fontId="8" fillId="0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164" fontId="4" fillId="3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5" fillId="0" borderId="2" xfId="1" applyFont="1" applyFill="1" applyBorder="1" applyAlignment="1">
      <alignment horizontal="center" vertical="center"/>
    </xf>
    <xf numFmtId="49" fontId="0" fillId="0" borderId="7" xfId="0" applyNumberFormat="1" applyFill="1" applyBorder="1"/>
    <xf numFmtId="165" fontId="0" fillId="0" borderId="7" xfId="0" applyNumberFormat="1" applyFill="1" applyBorder="1"/>
    <xf numFmtId="0" fontId="3" fillId="3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4" fontId="4" fillId="3" borderId="2" xfId="1" applyFont="1" applyFill="1" applyBorder="1" applyAlignment="1">
      <alignment horizontal="center" vertical="center"/>
    </xf>
    <xf numFmtId="0" fontId="11" fillId="5" borderId="5" xfId="0" applyNumberFormat="1" applyFont="1" applyFill="1" applyBorder="1" applyAlignment="1" applyProtection="1">
      <alignment horizontal="center" vertical="top" wrapText="1"/>
    </xf>
    <xf numFmtId="0" fontId="11" fillId="5" borderId="4" xfId="0" applyNumberFormat="1" applyFont="1" applyFill="1" applyBorder="1" applyAlignment="1" applyProtection="1">
      <alignment horizontal="center" vertical="top" wrapText="1"/>
    </xf>
    <xf numFmtId="0" fontId="10" fillId="5" borderId="0" xfId="0" applyNumberFormat="1" applyFont="1" applyFill="1" applyBorder="1" applyAlignment="1" applyProtection="1">
      <alignment horizontal="center" vertical="top" wrapText="1"/>
    </xf>
    <xf numFmtId="0" fontId="11" fillId="5" borderId="5" xfId="0" applyNumberFormat="1" applyFont="1" applyFill="1" applyBorder="1" applyAlignment="1" applyProtection="1">
      <alignment horizontal="center" vertical="center" wrapText="1"/>
    </xf>
    <xf numFmtId="0" fontId="11" fillId="5" borderId="4" xfId="0" applyNumberFormat="1" applyFont="1" applyFill="1" applyBorder="1" applyAlignment="1" applyProtection="1">
      <alignment horizontal="center" vertical="center" wrapText="1"/>
    </xf>
    <xf numFmtId="0" fontId="11" fillId="5" borderId="6" xfId="0" applyNumberFormat="1" applyFont="1" applyFill="1" applyBorder="1" applyAlignment="1" applyProtection="1">
      <alignment horizontal="left" vertical="center" wrapText="1"/>
    </xf>
    <xf numFmtId="0" fontId="11" fillId="5" borderId="4" xfId="0" applyNumberFormat="1" applyFont="1" applyFill="1" applyBorder="1" applyAlignment="1" applyProtection="1">
      <alignment horizontal="left" vertical="center" wrapText="1"/>
    </xf>
    <xf numFmtId="0" fontId="11" fillId="5" borderId="6" xfId="0" applyNumberFormat="1" applyFont="1" applyFill="1" applyBorder="1" applyAlignment="1" applyProtection="1">
      <alignment horizontal="center" vertical="center" wrapText="1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D5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0/&#1050;&#1072;&#1079;&#1072;&#1095;&#1100;&#1103;,%203&#104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2">
          <cell r="B52">
            <v>918172.79000000015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74"/>
  <sheetViews>
    <sheetView tabSelected="1" workbookViewId="0">
      <pane ySplit="3" topLeftCell="A67" activePane="bottomLeft" state="frozen"/>
      <selection pane="bottomLeft" activeCell="A80" sqref="A80"/>
    </sheetView>
  </sheetViews>
  <sheetFormatPr defaultRowHeight="15"/>
  <cols>
    <col min="1" max="1" width="76.28515625" style="5" customWidth="1"/>
    <col min="2" max="2" width="17.5703125" style="2" customWidth="1"/>
    <col min="3" max="3" width="12.140625" style="2" customWidth="1"/>
    <col min="4" max="4" width="16.28515625" style="2" customWidth="1"/>
    <col min="5" max="5" width="0" style="1" hidden="1" customWidth="1"/>
    <col min="6" max="6" width="10" style="1" bestFit="1" customWidth="1"/>
    <col min="7" max="7" width="9.140625" style="1"/>
    <col min="8" max="8" width="13.85546875" style="1" customWidth="1"/>
    <col min="9" max="16384" width="9.140625" style="1"/>
  </cols>
  <sheetData>
    <row r="1" spans="1:4" s="6" customFormat="1" ht="39.950000000000003" customHeight="1">
      <c r="A1" s="52" t="s">
        <v>0</v>
      </c>
      <c r="B1" s="52"/>
      <c r="C1" s="52"/>
      <c r="D1" s="52"/>
    </row>
    <row r="2" spans="1:4" s="6" customFormat="1">
      <c r="A2" s="46" t="s">
        <v>29</v>
      </c>
      <c r="B2" s="55" t="s">
        <v>107</v>
      </c>
      <c r="C2" s="55"/>
      <c r="D2" s="55"/>
    </row>
    <row r="3" spans="1:4" s="6" customFormat="1" ht="57">
      <c r="A3" s="7" t="s">
        <v>1</v>
      </c>
      <c r="B3" s="8" t="s">
        <v>32</v>
      </c>
      <c r="C3" s="9" t="s">
        <v>2</v>
      </c>
      <c r="D3" s="8" t="s">
        <v>3</v>
      </c>
    </row>
    <row r="4" spans="1:4" s="6" customFormat="1">
      <c r="A4" s="54" t="s">
        <v>39</v>
      </c>
      <c r="B4" s="54"/>
      <c r="C4" s="54"/>
      <c r="D4" s="54"/>
    </row>
    <row r="5" spans="1:4" s="6" customFormat="1">
      <c r="A5" s="35" t="s">
        <v>108</v>
      </c>
      <c r="B5" s="36">
        <v>939136.77</v>
      </c>
      <c r="C5" s="49" t="s">
        <v>106</v>
      </c>
      <c r="D5" s="37"/>
    </row>
    <row r="6" spans="1:4" s="6" customFormat="1">
      <c r="A6" s="35" t="s">
        <v>109</v>
      </c>
      <c r="B6" s="36">
        <v>1028608.7</v>
      </c>
      <c r="C6" s="49" t="s">
        <v>106</v>
      </c>
      <c r="D6" s="37"/>
    </row>
    <row r="7" spans="1:4" s="6" customFormat="1">
      <c r="A7" s="35" t="s">
        <v>110</v>
      </c>
      <c r="B7" s="36">
        <f>B6-B5</f>
        <v>89471.929999999935</v>
      </c>
      <c r="C7" s="49" t="s">
        <v>106</v>
      </c>
      <c r="D7" s="37"/>
    </row>
    <row r="8" spans="1:4" s="6" customFormat="1">
      <c r="A8" s="35" t="s">
        <v>4</v>
      </c>
      <c r="B8" s="36">
        <f>B9</f>
        <v>6343.68</v>
      </c>
      <c r="C8" s="49" t="s">
        <v>106</v>
      </c>
      <c r="D8" s="37"/>
    </row>
    <row r="9" spans="1:4" s="6" customFormat="1">
      <c r="A9" s="35" t="s">
        <v>5</v>
      </c>
      <c r="B9" s="36">
        <f>528.64*12</f>
        <v>6343.68</v>
      </c>
      <c r="C9" s="49" t="s">
        <v>106</v>
      </c>
      <c r="D9" s="37"/>
    </row>
    <row r="10" spans="1:4" s="6" customFormat="1">
      <c r="A10" s="38" t="s">
        <v>111</v>
      </c>
      <c r="B10" s="39">
        <f>B5</f>
        <v>939136.77</v>
      </c>
      <c r="C10" s="49" t="s">
        <v>106</v>
      </c>
      <c r="D10" s="3"/>
    </row>
    <row r="11" spans="1:4" s="6" customFormat="1">
      <c r="A11" s="53" t="s">
        <v>6</v>
      </c>
      <c r="B11" s="53"/>
      <c r="C11" s="53"/>
      <c r="D11" s="53"/>
    </row>
    <row r="12" spans="1:4" s="6" customFormat="1" ht="15.75" thickBot="1">
      <c r="A12" s="4" t="s">
        <v>12</v>
      </c>
      <c r="B12" s="33">
        <f>SUM(B13:B14)</f>
        <v>160270.20000000001</v>
      </c>
      <c r="C12" s="49" t="s">
        <v>106</v>
      </c>
      <c r="D12" s="3"/>
    </row>
    <row r="13" spans="1:4" s="12" customFormat="1" ht="15.75" thickBot="1">
      <c r="A13" s="50" t="s">
        <v>112</v>
      </c>
      <c r="B13" s="51">
        <v>78447</v>
      </c>
      <c r="C13" s="50" t="s">
        <v>8</v>
      </c>
      <c r="D13" s="51">
        <v>19860</v>
      </c>
    </row>
    <row r="14" spans="1:4" s="12" customFormat="1" ht="15.75" thickBot="1">
      <c r="A14" s="50" t="s">
        <v>113</v>
      </c>
      <c r="B14" s="51">
        <v>81823.199999999997</v>
      </c>
      <c r="C14" s="50" t="s">
        <v>7</v>
      </c>
      <c r="D14" s="51">
        <v>19860</v>
      </c>
    </row>
    <row r="15" spans="1:4" s="6" customFormat="1" ht="29.25" thickBot="1">
      <c r="A15" s="4" t="s">
        <v>13</v>
      </c>
      <c r="B15" s="33">
        <f>SUM(B16:B17)</f>
        <v>70703.14</v>
      </c>
      <c r="C15" s="49" t="s">
        <v>106</v>
      </c>
      <c r="D15" s="3"/>
    </row>
    <row r="16" spans="1:4" s="12" customFormat="1" ht="15.75" thickBot="1">
      <c r="A16" s="50" t="s">
        <v>119</v>
      </c>
      <c r="B16" s="51">
        <v>32967.43</v>
      </c>
      <c r="C16" s="50" t="s">
        <v>7</v>
      </c>
      <c r="D16" s="51">
        <v>19859.900000000001</v>
      </c>
    </row>
    <row r="17" spans="1:4" s="12" customFormat="1" ht="15.75" thickBot="1">
      <c r="A17" s="50" t="s">
        <v>114</v>
      </c>
      <c r="B17" s="51">
        <v>37735.71</v>
      </c>
      <c r="C17" s="50" t="s">
        <v>7</v>
      </c>
      <c r="D17" s="51">
        <v>19860.900000000001</v>
      </c>
    </row>
    <row r="18" spans="1:4" s="6" customFormat="1" ht="15.75" thickBot="1">
      <c r="A18" s="4" t="s">
        <v>14</v>
      </c>
      <c r="B18" s="33">
        <f>SUM(B19:B19)</f>
        <v>9765.17</v>
      </c>
      <c r="C18" s="40"/>
      <c r="D18" s="41"/>
    </row>
    <row r="19" spans="1:4" s="12" customFormat="1" ht="15.75" thickBot="1">
      <c r="A19" s="50" t="s">
        <v>120</v>
      </c>
      <c r="B19" s="51">
        <v>9765.17</v>
      </c>
      <c r="C19" s="50" t="s">
        <v>15</v>
      </c>
      <c r="D19" s="51">
        <v>151</v>
      </c>
    </row>
    <row r="20" spans="1:4" s="6" customFormat="1" ht="29.25" thickBot="1">
      <c r="A20" s="4" t="s">
        <v>16</v>
      </c>
      <c r="B20" s="33">
        <f>SUM(B21:B26)</f>
        <v>22441.8</v>
      </c>
      <c r="C20" s="49" t="s">
        <v>106</v>
      </c>
      <c r="D20" s="3"/>
    </row>
    <row r="21" spans="1:4" s="12" customFormat="1" ht="15.75" thickBot="1">
      <c r="A21" s="50" t="s">
        <v>121</v>
      </c>
      <c r="B21" s="51">
        <v>1986</v>
      </c>
      <c r="C21" s="50" t="s">
        <v>7</v>
      </c>
      <c r="D21" s="51">
        <v>19860</v>
      </c>
    </row>
    <row r="22" spans="1:4" s="12" customFormat="1" ht="15.75" thickBot="1">
      <c r="A22" s="50" t="s">
        <v>122</v>
      </c>
      <c r="B22" s="51">
        <v>1787.4</v>
      </c>
      <c r="C22" s="50" t="s">
        <v>7</v>
      </c>
      <c r="D22" s="51">
        <v>19860</v>
      </c>
    </row>
    <row r="23" spans="1:4" s="12" customFormat="1" ht="15.75" thickBot="1">
      <c r="A23" s="50" t="s">
        <v>123</v>
      </c>
      <c r="B23" s="51">
        <v>1787.4</v>
      </c>
      <c r="C23" s="50" t="s">
        <v>7</v>
      </c>
      <c r="D23" s="51">
        <v>19860</v>
      </c>
    </row>
    <row r="24" spans="1:4" s="12" customFormat="1" ht="15.75" thickBot="1">
      <c r="A24" s="50" t="s">
        <v>124</v>
      </c>
      <c r="B24" s="51">
        <v>1787.4</v>
      </c>
      <c r="C24" s="50" t="s">
        <v>7</v>
      </c>
      <c r="D24" s="51">
        <v>19860</v>
      </c>
    </row>
    <row r="25" spans="1:4" s="12" customFormat="1" ht="15.75" thickBot="1">
      <c r="A25" s="50" t="s">
        <v>125</v>
      </c>
      <c r="B25" s="51">
        <v>7546.8</v>
      </c>
      <c r="C25" s="50" t="s">
        <v>7</v>
      </c>
      <c r="D25" s="51">
        <v>19860</v>
      </c>
    </row>
    <row r="26" spans="1:4" s="12" customFormat="1" ht="15.75" thickBot="1">
      <c r="A26" s="50" t="s">
        <v>126</v>
      </c>
      <c r="B26" s="51">
        <v>7546.8</v>
      </c>
      <c r="C26" s="50" t="s">
        <v>7</v>
      </c>
      <c r="D26" s="51">
        <v>19860</v>
      </c>
    </row>
    <row r="27" spans="1:4" s="6" customFormat="1" ht="43.5" thickBot="1">
      <c r="A27" s="4" t="s">
        <v>17</v>
      </c>
      <c r="B27" s="33">
        <f>SUM(B28:B34)</f>
        <v>34551.11</v>
      </c>
      <c r="C27" s="49" t="s">
        <v>106</v>
      </c>
      <c r="D27" s="42"/>
    </row>
    <row r="28" spans="1:4" s="12" customFormat="1" ht="15.75" thickBot="1">
      <c r="A28" s="50" t="s">
        <v>155</v>
      </c>
      <c r="B28" s="51">
        <v>2250.4899999999998</v>
      </c>
      <c r="C28" s="50" t="s">
        <v>156</v>
      </c>
      <c r="D28" s="51">
        <v>1</v>
      </c>
    </row>
    <row r="29" spans="1:4" s="12" customFormat="1" ht="15.75" thickBot="1">
      <c r="A29" s="50" t="s">
        <v>157</v>
      </c>
      <c r="B29" s="51">
        <v>4457.97</v>
      </c>
      <c r="C29" s="50" t="s">
        <v>7</v>
      </c>
      <c r="D29" s="51">
        <v>9</v>
      </c>
    </row>
    <row r="30" spans="1:4" s="12" customFormat="1" ht="15.75" thickBot="1">
      <c r="A30" s="50" t="s">
        <v>158</v>
      </c>
      <c r="B30" s="51">
        <v>10565.96</v>
      </c>
      <c r="C30" s="50" t="s">
        <v>49</v>
      </c>
      <c r="D30" s="51">
        <v>4</v>
      </c>
    </row>
    <row r="31" spans="1:4" s="12" customFormat="1" ht="15.75" thickBot="1">
      <c r="A31" s="50" t="s">
        <v>159</v>
      </c>
      <c r="B31" s="51">
        <v>2273.14</v>
      </c>
      <c r="C31" s="50" t="s">
        <v>49</v>
      </c>
      <c r="D31" s="51">
        <v>1</v>
      </c>
    </row>
    <row r="32" spans="1:4" s="12" customFormat="1" ht="15.75" thickBot="1">
      <c r="A32" s="50" t="s">
        <v>160</v>
      </c>
      <c r="B32" s="51">
        <v>4387.05</v>
      </c>
      <c r="C32" s="50" t="s">
        <v>49</v>
      </c>
      <c r="D32" s="51">
        <v>1</v>
      </c>
    </row>
    <row r="33" spans="1:5" s="12" customFormat="1" ht="15.75" thickBot="1">
      <c r="A33" s="50" t="s">
        <v>161</v>
      </c>
      <c r="B33" s="51">
        <v>8051.6</v>
      </c>
      <c r="C33" s="50" t="s">
        <v>49</v>
      </c>
      <c r="D33" s="51">
        <v>1</v>
      </c>
    </row>
    <row r="34" spans="1:5" s="12" customFormat="1" ht="15.75" thickBot="1">
      <c r="A34" s="50" t="s">
        <v>162</v>
      </c>
      <c r="B34" s="51">
        <v>2564.9</v>
      </c>
      <c r="C34" s="50" t="s">
        <v>49</v>
      </c>
      <c r="D34" s="51">
        <v>2</v>
      </c>
    </row>
    <row r="35" spans="1:5" s="6" customFormat="1" ht="43.5" thickBot="1">
      <c r="A35" s="4" t="s">
        <v>18</v>
      </c>
      <c r="B35" s="33">
        <f>SUM(B36:B54)</f>
        <v>475415.61999999994</v>
      </c>
      <c r="C35" s="49" t="s">
        <v>106</v>
      </c>
      <c r="D35" s="3"/>
      <c r="E35" s="10" t="s">
        <v>9</v>
      </c>
    </row>
    <row r="36" spans="1:5" s="12" customFormat="1" ht="15.75" thickBot="1">
      <c r="A36" s="50" t="s">
        <v>44</v>
      </c>
      <c r="B36" s="51">
        <v>5671.5</v>
      </c>
      <c r="C36" s="50" t="s">
        <v>45</v>
      </c>
      <c r="D36" s="51">
        <v>10</v>
      </c>
    </row>
    <row r="37" spans="1:5" s="12" customFormat="1" ht="15.75" thickBot="1">
      <c r="A37" s="50" t="s">
        <v>21</v>
      </c>
      <c r="B37" s="51">
        <v>7284.24</v>
      </c>
      <c r="C37" s="50" t="s">
        <v>22</v>
      </c>
      <c r="D37" s="51">
        <v>9</v>
      </c>
    </row>
    <row r="38" spans="1:5" s="12" customFormat="1" ht="15.75" thickBot="1">
      <c r="A38" s="50" t="s">
        <v>136</v>
      </c>
      <c r="B38" s="51">
        <v>125974.62</v>
      </c>
      <c r="C38" s="50" t="s">
        <v>49</v>
      </c>
      <c r="D38" s="51">
        <v>6</v>
      </c>
    </row>
    <row r="39" spans="1:5" s="12" customFormat="1" ht="15.75" thickBot="1">
      <c r="A39" s="50" t="s">
        <v>137</v>
      </c>
      <c r="B39" s="51">
        <v>2670.01</v>
      </c>
      <c r="C39" s="50" t="s">
        <v>138</v>
      </c>
      <c r="D39" s="51">
        <v>7</v>
      </c>
    </row>
    <row r="40" spans="1:5" s="12" customFormat="1" ht="15.75" thickBot="1">
      <c r="A40" s="50" t="s">
        <v>139</v>
      </c>
      <c r="B40" s="51">
        <v>398.58</v>
      </c>
      <c r="C40" s="50" t="s">
        <v>49</v>
      </c>
      <c r="D40" s="51">
        <v>2</v>
      </c>
    </row>
    <row r="41" spans="1:5" s="12" customFormat="1" ht="15.75" thickBot="1">
      <c r="A41" s="50" t="s">
        <v>140</v>
      </c>
      <c r="B41" s="51">
        <v>4459.5200000000004</v>
      </c>
      <c r="C41" s="50" t="s">
        <v>8</v>
      </c>
      <c r="D41" s="51">
        <v>32</v>
      </c>
    </row>
    <row r="42" spans="1:5" s="12" customFormat="1" ht="15.75" thickBot="1">
      <c r="A42" s="50" t="s">
        <v>141</v>
      </c>
      <c r="B42" s="51">
        <v>265.05</v>
      </c>
      <c r="C42" s="50" t="s">
        <v>49</v>
      </c>
      <c r="D42" s="51">
        <v>1</v>
      </c>
    </row>
    <row r="43" spans="1:5" s="12" customFormat="1" ht="15.75" thickBot="1">
      <c r="A43" s="50" t="s">
        <v>142</v>
      </c>
      <c r="B43" s="51">
        <v>2641.12</v>
      </c>
      <c r="C43" s="50" t="s">
        <v>143</v>
      </c>
      <c r="D43" s="51">
        <v>1</v>
      </c>
    </row>
    <row r="44" spans="1:5" s="12" customFormat="1" ht="15.75" thickBot="1">
      <c r="A44" s="50" t="s">
        <v>144</v>
      </c>
      <c r="B44" s="51">
        <v>4861.5</v>
      </c>
      <c r="C44" s="50" t="s">
        <v>22</v>
      </c>
      <c r="D44" s="51">
        <v>7</v>
      </c>
    </row>
    <row r="45" spans="1:5" s="12" customFormat="1" ht="15.75" thickBot="1">
      <c r="A45" s="50" t="s">
        <v>145</v>
      </c>
      <c r="B45" s="51">
        <v>3659.5</v>
      </c>
      <c r="C45" s="50" t="s">
        <v>8</v>
      </c>
      <c r="D45" s="51">
        <v>6.5</v>
      </c>
    </row>
    <row r="46" spans="1:5" s="12" customFormat="1" ht="15.75" thickBot="1">
      <c r="A46" s="50" t="s">
        <v>37</v>
      </c>
      <c r="B46" s="51">
        <v>171.34</v>
      </c>
      <c r="C46" s="50" t="s">
        <v>49</v>
      </c>
      <c r="D46" s="51">
        <v>1</v>
      </c>
    </row>
    <row r="47" spans="1:5" s="12" customFormat="1" ht="15.75" thickBot="1">
      <c r="A47" s="50" t="s">
        <v>146</v>
      </c>
      <c r="B47" s="51">
        <v>24704.16</v>
      </c>
      <c r="C47" s="50" t="s">
        <v>147</v>
      </c>
      <c r="D47" s="51">
        <v>1</v>
      </c>
    </row>
    <row r="48" spans="1:5" s="12" customFormat="1" ht="15.75" thickBot="1">
      <c r="A48" s="50" t="s">
        <v>148</v>
      </c>
      <c r="B48" s="51">
        <v>19999</v>
      </c>
      <c r="C48" s="50" t="s">
        <v>22</v>
      </c>
      <c r="D48" s="51">
        <v>1</v>
      </c>
    </row>
    <row r="49" spans="1:4" s="12" customFormat="1" ht="15.75" thickBot="1">
      <c r="A49" s="50" t="s">
        <v>149</v>
      </c>
      <c r="B49" s="51">
        <v>5551.41</v>
      </c>
      <c r="C49" s="50" t="s">
        <v>49</v>
      </c>
      <c r="D49" s="51">
        <v>1</v>
      </c>
    </row>
    <row r="50" spans="1:4" s="12" customFormat="1" ht="15.75" thickBot="1">
      <c r="A50" s="50" t="s">
        <v>150</v>
      </c>
      <c r="B50" s="51">
        <v>172764.16</v>
      </c>
      <c r="C50" s="50" t="s">
        <v>147</v>
      </c>
      <c r="D50" s="51">
        <v>1</v>
      </c>
    </row>
    <row r="51" spans="1:4" s="12" customFormat="1" ht="15.75" thickBot="1">
      <c r="A51" s="50" t="s">
        <v>151</v>
      </c>
      <c r="B51" s="51">
        <v>14166</v>
      </c>
      <c r="C51" s="50" t="s">
        <v>49</v>
      </c>
      <c r="D51" s="51">
        <v>1</v>
      </c>
    </row>
    <row r="52" spans="1:4" s="12" customFormat="1" ht="15.75" thickBot="1">
      <c r="A52" s="50" t="s">
        <v>152</v>
      </c>
      <c r="B52" s="51">
        <v>78804</v>
      </c>
      <c r="C52" s="50" t="s">
        <v>138</v>
      </c>
      <c r="D52" s="51">
        <v>1</v>
      </c>
    </row>
    <row r="53" spans="1:4" s="12" customFormat="1" ht="15.75" thickBot="1">
      <c r="A53" s="50" t="s">
        <v>153</v>
      </c>
      <c r="B53" s="51">
        <v>1243.06</v>
      </c>
      <c r="C53" s="50" t="s">
        <v>22</v>
      </c>
      <c r="D53" s="51">
        <v>2</v>
      </c>
    </row>
    <row r="54" spans="1:4" s="12" customFormat="1" ht="15.75" thickBot="1">
      <c r="A54" s="50" t="s">
        <v>154</v>
      </c>
      <c r="B54" s="51">
        <v>126.85</v>
      </c>
      <c r="C54" s="50" t="s">
        <v>49</v>
      </c>
      <c r="D54" s="51">
        <v>1</v>
      </c>
    </row>
    <row r="55" spans="1:4" s="6" customFormat="1" ht="28.5">
      <c r="A55" s="4" t="s">
        <v>23</v>
      </c>
      <c r="B55" s="33">
        <v>0</v>
      </c>
      <c r="C55" s="49" t="s">
        <v>106</v>
      </c>
      <c r="D55" s="3"/>
    </row>
    <row r="56" spans="1:4" s="6" customFormat="1" ht="29.25" thickBot="1">
      <c r="A56" s="4" t="s">
        <v>24</v>
      </c>
      <c r="B56" s="33">
        <f>SUM(B57:B58)</f>
        <v>9532.7999999999993</v>
      </c>
      <c r="C56" s="49" t="s">
        <v>106</v>
      </c>
      <c r="D56" s="3"/>
    </row>
    <row r="57" spans="1:4" s="12" customFormat="1" ht="15.75" thickBot="1">
      <c r="A57" s="50" t="s">
        <v>128</v>
      </c>
      <c r="B57" s="51">
        <v>4567.8</v>
      </c>
      <c r="C57" s="50" t="s">
        <v>7</v>
      </c>
      <c r="D57" s="51">
        <v>19860</v>
      </c>
    </row>
    <row r="58" spans="1:4" s="12" customFormat="1" ht="15.75" thickBot="1">
      <c r="A58" s="50" t="s">
        <v>129</v>
      </c>
      <c r="B58" s="51">
        <v>4965</v>
      </c>
      <c r="C58" s="50" t="s">
        <v>7</v>
      </c>
      <c r="D58" s="51">
        <v>19860</v>
      </c>
    </row>
    <row r="59" spans="1:4" s="6" customFormat="1" ht="29.25" thickBot="1">
      <c r="A59" s="4" t="s">
        <v>25</v>
      </c>
      <c r="B59" s="33">
        <f>SUM(B60:B61)</f>
        <v>36939.599999999999</v>
      </c>
      <c r="C59" s="49" t="s">
        <v>106</v>
      </c>
      <c r="D59" s="3"/>
    </row>
    <row r="60" spans="1:4" s="12" customFormat="1" ht="15.75" thickBot="1">
      <c r="A60" s="50" t="s">
        <v>130</v>
      </c>
      <c r="B60" s="51">
        <v>17874</v>
      </c>
      <c r="C60" s="50" t="s">
        <v>8</v>
      </c>
      <c r="D60" s="51">
        <v>19860</v>
      </c>
    </row>
    <row r="61" spans="1:4" s="12" customFormat="1" ht="15.75" thickBot="1">
      <c r="A61" s="50" t="s">
        <v>131</v>
      </c>
      <c r="B61" s="51">
        <v>19065.599999999999</v>
      </c>
      <c r="C61" s="50" t="s">
        <v>7</v>
      </c>
      <c r="D61" s="51">
        <v>19860</v>
      </c>
    </row>
    <row r="62" spans="1:4" s="6" customFormat="1" ht="29.25" thickBot="1">
      <c r="A62" s="4" t="s">
        <v>26</v>
      </c>
      <c r="B62" s="33">
        <f>SUM(B63:B63)</f>
        <v>1815.26</v>
      </c>
      <c r="C62" s="49" t="s">
        <v>106</v>
      </c>
      <c r="D62" s="3"/>
    </row>
    <row r="63" spans="1:4" s="12" customFormat="1" ht="15.75" thickBot="1">
      <c r="A63" s="50" t="s">
        <v>127</v>
      </c>
      <c r="B63" s="51">
        <v>1815.26</v>
      </c>
      <c r="C63" s="50" t="s">
        <v>7</v>
      </c>
      <c r="D63" s="51">
        <v>623.79999999999995</v>
      </c>
    </row>
    <row r="64" spans="1:4" s="6" customFormat="1" ht="43.5" thickBot="1">
      <c r="A64" s="4" t="s">
        <v>27</v>
      </c>
      <c r="B64" s="33">
        <f>SUM(B65:B68)</f>
        <v>96738.09</v>
      </c>
      <c r="C64" s="49" t="s">
        <v>106</v>
      </c>
      <c r="D64" s="3"/>
    </row>
    <row r="65" spans="1:6" s="12" customFormat="1" ht="15.75" thickBot="1">
      <c r="A65" s="50" t="s">
        <v>132</v>
      </c>
      <c r="B65" s="51">
        <v>337.62</v>
      </c>
      <c r="C65" s="50" t="s">
        <v>7</v>
      </c>
      <c r="D65" s="51">
        <v>19860</v>
      </c>
    </row>
    <row r="66" spans="1:6" s="12" customFormat="1" ht="15.75" thickBot="1">
      <c r="A66" s="50" t="s">
        <v>133</v>
      </c>
      <c r="B66" s="51">
        <v>337.62</v>
      </c>
      <c r="C66" s="50" t="s">
        <v>7</v>
      </c>
      <c r="D66" s="51">
        <v>19860</v>
      </c>
    </row>
    <row r="67" spans="1:6" s="12" customFormat="1" ht="15.75" thickBot="1">
      <c r="A67" s="50" t="s">
        <v>134</v>
      </c>
      <c r="B67" s="51">
        <v>41445.379999999997</v>
      </c>
      <c r="C67" s="50" t="s">
        <v>7</v>
      </c>
      <c r="D67" s="51">
        <v>16916.48</v>
      </c>
    </row>
    <row r="68" spans="1:6" s="12" customFormat="1" ht="15.75" thickBot="1">
      <c r="A68" s="50" t="s">
        <v>135</v>
      </c>
      <c r="B68" s="51">
        <v>54617.47</v>
      </c>
      <c r="C68" s="50" t="s">
        <v>7</v>
      </c>
      <c r="D68" s="51">
        <v>19860.900000000001</v>
      </c>
    </row>
    <row r="69" spans="1:6" s="6" customFormat="1">
      <c r="A69" s="4" t="s">
        <v>28</v>
      </c>
      <c r="B69" s="33">
        <f>B70</f>
        <v>4800</v>
      </c>
      <c r="C69" s="49" t="s">
        <v>106</v>
      </c>
      <c r="D69" s="3"/>
    </row>
    <row r="70" spans="1:6" s="6" customFormat="1" ht="30">
      <c r="A70" s="43" t="s">
        <v>10</v>
      </c>
      <c r="B70" s="44">
        <f>D70*5*12</f>
        <v>4800</v>
      </c>
      <c r="C70" s="45" t="s">
        <v>11</v>
      </c>
      <c r="D70" s="40">
        <v>80</v>
      </c>
    </row>
    <row r="71" spans="1:6" s="6" customFormat="1">
      <c r="A71" s="38" t="s">
        <v>115</v>
      </c>
      <c r="B71" s="32">
        <f>B12++B15+B18+B20+B27+B35+B55+B56+B59+B62+B64</f>
        <v>918172.79</v>
      </c>
      <c r="C71" s="49" t="s">
        <v>106</v>
      </c>
      <c r="D71" s="47"/>
      <c r="F71" s="6" t="b">
        <f>B71=[1]Лист1!$B$52</f>
        <v>1</v>
      </c>
    </row>
    <row r="72" spans="1:6" s="6" customFormat="1">
      <c r="A72" s="38" t="s">
        <v>116</v>
      </c>
      <c r="B72" s="32">
        <f>B71*1.2+B69</f>
        <v>1106607.348</v>
      </c>
      <c r="C72" s="49" t="s">
        <v>106</v>
      </c>
      <c r="D72" s="47"/>
    </row>
    <row r="73" spans="1:6" s="6" customFormat="1">
      <c r="A73" s="38" t="s">
        <v>117</v>
      </c>
      <c r="B73" s="32">
        <f>B5+B8-B72</f>
        <v>-161126.89799999993</v>
      </c>
      <c r="C73" s="49" t="s">
        <v>106</v>
      </c>
      <c r="D73" s="47"/>
    </row>
    <row r="74" spans="1:6" ht="28.5">
      <c r="A74" s="4" t="s">
        <v>118</v>
      </c>
      <c r="B74" s="33">
        <f>(B73)+(B7)</f>
        <v>-71654.967999999993</v>
      </c>
      <c r="C74" s="49" t="s">
        <v>106</v>
      </c>
      <c r="D74" s="3"/>
    </row>
  </sheetData>
  <sheetProtection formatCells="0" formatColumns="0" sort="0" autoFilter="0" pivotTables="0"/>
  <mergeCells count="4">
    <mergeCell ref="A1:D1"/>
    <mergeCell ref="A11:D11"/>
    <mergeCell ref="A4:D4"/>
    <mergeCell ref="B2:D2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E47"/>
  <sheetViews>
    <sheetView workbookViewId="0">
      <pane ySplit="5" topLeftCell="A18" activePane="bottomLeft" state="frozen"/>
      <selection pane="bottomLeft" activeCell="G15" sqref="G15"/>
    </sheetView>
  </sheetViews>
  <sheetFormatPr defaultRowHeight="15"/>
  <cols>
    <col min="1" max="1" width="13.5703125" style="11" customWidth="1"/>
    <col min="2" max="2" width="54.7109375" customWidth="1"/>
    <col min="3" max="3" width="18" style="13" customWidth="1"/>
    <col min="4" max="4" width="11.28515625" style="11" customWidth="1"/>
    <col min="5" max="5" width="11.42578125" customWidth="1"/>
  </cols>
  <sheetData>
    <row r="2" spans="1:5">
      <c r="B2" s="12" t="s">
        <v>40</v>
      </c>
      <c r="E2" s="12"/>
    </row>
    <row r="3" spans="1:5">
      <c r="B3" s="12" t="s">
        <v>41</v>
      </c>
      <c r="E3" s="12"/>
    </row>
    <row r="4" spans="1:5">
      <c r="B4" s="12"/>
      <c r="E4" s="12"/>
    </row>
    <row r="5" spans="1:5">
      <c r="A5" s="48" t="s">
        <v>76</v>
      </c>
      <c r="B5" s="17" t="s">
        <v>33</v>
      </c>
      <c r="C5" s="18" t="s">
        <v>34</v>
      </c>
      <c r="D5" s="17" t="s">
        <v>35</v>
      </c>
      <c r="E5" s="17" t="s">
        <v>36</v>
      </c>
    </row>
    <row r="6" spans="1:5">
      <c r="A6" s="48">
        <v>3</v>
      </c>
      <c r="B6" s="29" t="s">
        <v>42</v>
      </c>
      <c r="C6" s="30">
        <v>48149.73</v>
      </c>
      <c r="D6" s="31" t="s">
        <v>15</v>
      </c>
      <c r="E6" s="29">
        <v>909</v>
      </c>
    </row>
    <row r="7" spans="1:5">
      <c r="A7" s="48">
        <v>3</v>
      </c>
      <c r="B7" s="29" t="s">
        <v>43</v>
      </c>
      <c r="C7" s="30">
        <v>47514.09</v>
      </c>
      <c r="D7" s="31" t="s">
        <v>15</v>
      </c>
      <c r="E7" s="29">
        <v>897</v>
      </c>
    </row>
    <row r="8" spans="1:5">
      <c r="A8" s="48">
        <v>6</v>
      </c>
      <c r="B8" s="29" t="s">
        <v>44</v>
      </c>
      <c r="C8" s="30">
        <v>5329.83</v>
      </c>
      <c r="D8" s="31" t="s">
        <v>45</v>
      </c>
      <c r="E8" s="29">
        <v>11</v>
      </c>
    </row>
    <row r="9" spans="1:5">
      <c r="A9" s="48">
        <v>4</v>
      </c>
      <c r="B9" s="29" t="s">
        <v>46</v>
      </c>
      <c r="C9" s="30">
        <v>1787.35</v>
      </c>
      <c r="D9" s="31" t="s">
        <v>7</v>
      </c>
      <c r="E9" s="29">
        <v>19859.400000000001</v>
      </c>
    </row>
    <row r="10" spans="1:5">
      <c r="A10" s="48">
        <v>4</v>
      </c>
      <c r="B10" s="29" t="s">
        <v>47</v>
      </c>
      <c r="C10" s="30">
        <v>1787.35</v>
      </c>
      <c r="D10" s="31" t="s">
        <v>7</v>
      </c>
      <c r="E10" s="29">
        <v>19859.400000000001</v>
      </c>
    </row>
    <row r="11" spans="1:5">
      <c r="A11" s="48">
        <v>13</v>
      </c>
      <c r="B11" s="29" t="s">
        <v>48</v>
      </c>
      <c r="C11" s="30">
        <v>640</v>
      </c>
      <c r="D11" s="31" t="s">
        <v>49</v>
      </c>
      <c r="E11" s="29">
        <v>4</v>
      </c>
    </row>
    <row r="12" spans="1:5">
      <c r="A12" s="48">
        <v>13</v>
      </c>
      <c r="B12" s="29" t="s">
        <v>30</v>
      </c>
      <c r="C12" s="30">
        <v>1370.3</v>
      </c>
      <c r="D12" s="31" t="s">
        <v>7</v>
      </c>
      <c r="E12" s="29">
        <v>965</v>
      </c>
    </row>
    <row r="13" spans="1:5">
      <c r="A13" s="48">
        <v>13</v>
      </c>
      <c r="B13" s="29" t="s">
        <v>30</v>
      </c>
      <c r="C13" s="30">
        <v>6488.83</v>
      </c>
      <c r="D13" s="31" t="s">
        <v>7</v>
      </c>
      <c r="E13" s="29">
        <v>4569.6000000000004</v>
      </c>
    </row>
    <row r="14" spans="1:5">
      <c r="A14" s="48">
        <v>6</v>
      </c>
      <c r="B14" s="29" t="s">
        <v>21</v>
      </c>
      <c r="C14" s="30">
        <v>3237.44</v>
      </c>
      <c r="D14" s="31" t="s">
        <v>22</v>
      </c>
      <c r="E14" s="29">
        <v>4</v>
      </c>
    </row>
    <row r="15" spans="1:5">
      <c r="A15" s="48">
        <v>6</v>
      </c>
      <c r="B15" s="29" t="s">
        <v>50</v>
      </c>
      <c r="C15" s="30">
        <v>123323</v>
      </c>
      <c r="D15" s="31" t="s">
        <v>22</v>
      </c>
      <c r="E15" s="29">
        <v>1</v>
      </c>
    </row>
    <row r="16" spans="1:5">
      <c r="A16" s="48">
        <v>14</v>
      </c>
      <c r="B16" s="29" t="s">
        <v>51</v>
      </c>
      <c r="C16" s="30">
        <v>155.96</v>
      </c>
      <c r="D16" s="31" t="s">
        <v>7</v>
      </c>
      <c r="E16" s="29">
        <v>9174.18</v>
      </c>
    </row>
    <row r="17" spans="1:5">
      <c r="A17" s="48">
        <v>6</v>
      </c>
      <c r="B17" s="29" t="s">
        <v>52</v>
      </c>
      <c r="C17" s="30">
        <v>2071.08</v>
      </c>
      <c r="D17" s="31" t="s">
        <v>8</v>
      </c>
      <c r="E17" s="29">
        <v>12</v>
      </c>
    </row>
    <row r="18" spans="1:5">
      <c r="A18" s="48">
        <v>14</v>
      </c>
      <c r="B18" s="29" t="s">
        <v>53</v>
      </c>
      <c r="C18" s="30">
        <v>3779.33</v>
      </c>
      <c r="D18" s="31" t="s">
        <v>49</v>
      </c>
      <c r="E18" s="29">
        <v>1</v>
      </c>
    </row>
    <row r="19" spans="1:5">
      <c r="A19" s="48">
        <v>12</v>
      </c>
      <c r="B19" s="29" t="s">
        <v>54</v>
      </c>
      <c r="C19" s="30">
        <v>15887.52</v>
      </c>
      <c r="D19" s="31" t="s">
        <v>7</v>
      </c>
      <c r="E19" s="29">
        <v>19859.400000000001</v>
      </c>
    </row>
    <row r="20" spans="1:5">
      <c r="A20" s="48">
        <v>12</v>
      </c>
      <c r="B20" s="29" t="s">
        <v>55</v>
      </c>
      <c r="C20" s="30">
        <v>17873.46</v>
      </c>
      <c r="D20" s="31" t="s">
        <v>7</v>
      </c>
      <c r="E20" s="29">
        <v>19859.400000000001</v>
      </c>
    </row>
    <row r="21" spans="1:5">
      <c r="A21" s="48">
        <v>11</v>
      </c>
      <c r="B21" s="29" t="s">
        <v>56</v>
      </c>
      <c r="C21" s="30">
        <v>4567.66</v>
      </c>
      <c r="D21" s="31" t="s">
        <v>7</v>
      </c>
      <c r="E21" s="29">
        <v>19859.400000000001</v>
      </c>
    </row>
    <row r="22" spans="1:5">
      <c r="A22" s="48">
        <v>11</v>
      </c>
      <c r="B22" s="29" t="s">
        <v>57</v>
      </c>
      <c r="C22" s="30">
        <v>4170.47</v>
      </c>
      <c r="D22" s="31" t="s">
        <v>7</v>
      </c>
      <c r="E22" s="29">
        <v>19859.400000000001</v>
      </c>
    </row>
    <row r="23" spans="1:5">
      <c r="A23" s="48">
        <v>2</v>
      </c>
      <c r="B23" s="29" t="s">
        <v>58</v>
      </c>
      <c r="C23" s="30">
        <v>30173.040000000001</v>
      </c>
      <c r="D23" s="31" t="s">
        <v>7</v>
      </c>
      <c r="E23" s="29">
        <v>18976.759999999998</v>
      </c>
    </row>
    <row r="24" spans="1:5">
      <c r="A24" s="48">
        <v>2</v>
      </c>
      <c r="B24" s="29" t="s">
        <v>59</v>
      </c>
      <c r="C24" s="30">
        <v>32966.58</v>
      </c>
      <c r="D24" s="31" t="s">
        <v>7</v>
      </c>
      <c r="E24" s="29">
        <v>19859.400000000001</v>
      </c>
    </row>
    <row r="25" spans="1:5">
      <c r="A25" s="48">
        <v>14</v>
      </c>
      <c r="B25" s="29" t="s">
        <v>60</v>
      </c>
      <c r="C25" s="30">
        <v>46493.09</v>
      </c>
      <c r="D25" s="31" t="s">
        <v>7</v>
      </c>
      <c r="E25" s="29">
        <v>18976.759999999998</v>
      </c>
    </row>
    <row r="26" spans="1:5">
      <c r="A26" s="48">
        <v>14</v>
      </c>
      <c r="B26" s="29" t="s">
        <v>61</v>
      </c>
      <c r="C26" s="30">
        <v>48655.56</v>
      </c>
      <c r="D26" s="31" t="s">
        <v>7</v>
      </c>
      <c r="E26" s="29">
        <v>19859.400000000001</v>
      </c>
    </row>
    <row r="27" spans="1:5">
      <c r="A27" s="48">
        <v>1</v>
      </c>
      <c r="B27" s="29" t="s">
        <v>62</v>
      </c>
      <c r="C27" s="30">
        <v>74671.34</v>
      </c>
      <c r="D27" s="31" t="s">
        <v>7</v>
      </c>
      <c r="E27" s="29">
        <v>19859.400000000001</v>
      </c>
    </row>
    <row r="28" spans="1:5">
      <c r="A28" s="48">
        <v>1</v>
      </c>
      <c r="B28" s="29" t="s">
        <v>63</v>
      </c>
      <c r="C28" s="30">
        <v>78444.63</v>
      </c>
      <c r="D28" s="31" t="s">
        <v>7</v>
      </c>
      <c r="E28" s="29">
        <v>19859.400000000001</v>
      </c>
    </row>
    <row r="29" spans="1:5">
      <c r="A29" s="48">
        <v>5</v>
      </c>
      <c r="B29" s="29" t="s">
        <v>64</v>
      </c>
      <c r="C29" s="30">
        <v>1032.8499999999999</v>
      </c>
      <c r="D29" s="31" t="s">
        <v>49</v>
      </c>
      <c r="E29" s="29">
        <v>1</v>
      </c>
    </row>
    <row r="30" spans="1:5">
      <c r="A30" s="48">
        <v>6</v>
      </c>
      <c r="B30" s="29" t="s">
        <v>37</v>
      </c>
      <c r="C30" s="30">
        <v>179.6</v>
      </c>
      <c r="D30" s="31" t="s">
        <v>49</v>
      </c>
      <c r="E30" s="29">
        <v>1</v>
      </c>
    </row>
    <row r="31" spans="1:5">
      <c r="A31" s="48">
        <v>5</v>
      </c>
      <c r="B31" s="29" t="s">
        <v>65</v>
      </c>
      <c r="C31" s="30">
        <v>820.86</v>
      </c>
      <c r="D31" s="31" t="s">
        <v>7</v>
      </c>
      <c r="E31" s="29">
        <v>6</v>
      </c>
    </row>
    <row r="32" spans="1:5">
      <c r="A32" s="48">
        <v>4</v>
      </c>
      <c r="B32" s="29" t="s">
        <v>66</v>
      </c>
      <c r="C32" s="30">
        <v>1588.75</v>
      </c>
      <c r="D32" s="31" t="s">
        <v>7</v>
      </c>
      <c r="E32" s="29">
        <v>19859.400000000001</v>
      </c>
    </row>
    <row r="33" spans="1:5">
      <c r="A33" s="48">
        <v>4</v>
      </c>
      <c r="B33" s="29" t="s">
        <v>67</v>
      </c>
      <c r="C33" s="30">
        <v>1787.35</v>
      </c>
      <c r="D33" s="31" t="s">
        <v>7</v>
      </c>
      <c r="E33" s="29">
        <v>19859.400000000001</v>
      </c>
    </row>
    <row r="34" spans="1:5" ht="30">
      <c r="A34" s="48">
        <v>4</v>
      </c>
      <c r="B34" s="34" t="s">
        <v>105</v>
      </c>
      <c r="C34" s="30">
        <v>7546.57</v>
      </c>
      <c r="D34" s="31" t="s">
        <v>7</v>
      </c>
      <c r="E34" s="29">
        <v>19859.400000000001</v>
      </c>
    </row>
    <row r="35" spans="1:5" ht="30">
      <c r="A35" s="48">
        <v>4</v>
      </c>
      <c r="B35" s="34" t="s">
        <v>104</v>
      </c>
      <c r="C35" s="30">
        <v>7546.57</v>
      </c>
      <c r="D35" s="31" t="s">
        <v>7</v>
      </c>
      <c r="E35" s="29">
        <v>19859.400000000001</v>
      </c>
    </row>
    <row r="36" spans="1:5">
      <c r="A36" s="48">
        <v>6</v>
      </c>
      <c r="B36" s="29" t="s">
        <v>19</v>
      </c>
      <c r="C36" s="30">
        <v>810.42</v>
      </c>
      <c r="D36" s="31" t="s">
        <v>20</v>
      </c>
      <c r="E36" s="29">
        <v>3</v>
      </c>
    </row>
    <row r="37" spans="1:5">
      <c r="A37" s="48">
        <v>6</v>
      </c>
      <c r="B37" s="29" t="s">
        <v>68</v>
      </c>
      <c r="C37" s="30">
        <v>1888.85</v>
      </c>
      <c r="D37" s="31" t="s">
        <v>49</v>
      </c>
      <c r="E37" s="29">
        <v>1</v>
      </c>
    </row>
    <row r="38" spans="1:5">
      <c r="A38" s="48">
        <v>6</v>
      </c>
      <c r="B38" s="29" t="s">
        <v>69</v>
      </c>
      <c r="C38" s="30">
        <v>5660</v>
      </c>
      <c r="D38" s="31" t="s">
        <v>49</v>
      </c>
      <c r="E38" s="29">
        <v>2</v>
      </c>
    </row>
    <row r="39" spans="1:5">
      <c r="A39" s="48">
        <v>5</v>
      </c>
      <c r="B39" s="29" t="s">
        <v>70</v>
      </c>
      <c r="C39" s="30">
        <v>5167.8</v>
      </c>
      <c r="D39" s="31" t="s">
        <v>31</v>
      </c>
      <c r="E39" s="29">
        <v>36</v>
      </c>
    </row>
    <row r="40" spans="1:5">
      <c r="A40" s="48">
        <v>5</v>
      </c>
      <c r="B40" s="29" t="s">
        <v>70</v>
      </c>
      <c r="C40" s="30">
        <v>16683.3</v>
      </c>
      <c r="D40" s="31" t="s">
        <v>8</v>
      </c>
      <c r="E40" s="29">
        <v>15</v>
      </c>
    </row>
    <row r="41" spans="1:5">
      <c r="A41" s="48">
        <v>5</v>
      </c>
      <c r="B41" s="29" t="s">
        <v>71</v>
      </c>
      <c r="C41" s="30">
        <v>13346.64</v>
      </c>
      <c r="D41" s="31" t="s">
        <v>31</v>
      </c>
      <c r="E41" s="29">
        <v>12</v>
      </c>
    </row>
    <row r="42" spans="1:5">
      <c r="A42" s="48">
        <v>6</v>
      </c>
      <c r="B42" s="29" t="s">
        <v>72</v>
      </c>
      <c r="C42" s="30">
        <v>112.92</v>
      </c>
      <c r="D42" s="31" t="s">
        <v>49</v>
      </c>
      <c r="E42" s="29">
        <v>1</v>
      </c>
    </row>
    <row r="43" spans="1:5">
      <c r="A43" s="48">
        <v>14</v>
      </c>
      <c r="B43" s="29" t="s">
        <v>73</v>
      </c>
      <c r="C43" s="30">
        <v>1458.25</v>
      </c>
      <c r="D43" s="31" t="s">
        <v>49</v>
      </c>
      <c r="E43" s="29">
        <v>1</v>
      </c>
    </row>
    <row r="44" spans="1:5">
      <c r="A44" s="48">
        <v>6</v>
      </c>
      <c r="B44" s="29" t="s">
        <v>38</v>
      </c>
      <c r="C44" s="30">
        <v>621.53</v>
      </c>
      <c r="D44" s="31" t="s">
        <v>22</v>
      </c>
      <c r="E44" s="29">
        <v>1</v>
      </c>
    </row>
    <row r="45" spans="1:5">
      <c r="A45" s="48">
        <v>6</v>
      </c>
      <c r="B45" s="29" t="s">
        <v>74</v>
      </c>
      <c r="C45" s="30">
        <v>160.5</v>
      </c>
      <c r="D45" s="31" t="s">
        <v>8</v>
      </c>
      <c r="E45" s="29">
        <v>0.1</v>
      </c>
    </row>
    <row r="46" spans="1:5">
      <c r="A46" s="48">
        <v>6</v>
      </c>
      <c r="B46" s="29" t="s">
        <v>75</v>
      </c>
      <c r="C46" s="30">
        <v>1936</v>
      </c>
      <c r="D46" s="31" t="s">
        <v>7</v>
      </c>
      <c r="E46" s="29">
        <v>4</v>
      </c>
    </row>
    <row r="47" spans="1:5">
      <c r="A47" s="48"/>
      <c r="B47" s="14"/>
      <c r="C47" s="15">
        <f>SUM(C6:C46)</f>
        <v>667886.4</v>
      </c>
      <c r="D47" s="16"/>
      <c r="E47" s="15">
        <v>332617.00000000006</v>
      </c>
    </row>
  </sheetData>
  <autoFilter ref="A5:E4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L35" sqref="L35"/>
    </sheetView>
  </sheetViews>
  <sheetFormatPr defaultRowHeight="15"/>
  <cols>
    <col min="1" max="1" width="8.5703125" style="12" customWidth="1"/>
    <col min="2" max="2" width="6.28515625" style="12" customWidth="1"/>
    <col min="3" max="3" width="18.85546875" style="12" customWidth="1"/>
    <col min="4" max="4" width="14.42578125" style="12" customWidth="1"/>
    <col min="5" max="5" width="11.7109375" style="12" customWidth="1"/>
    <col min="6" max="6" width="9.85546875" style="12" customWidth="1"/>
    <col min="7" max="7" width="10.28515625" style="12" customWidth="1"/>
    <col min="8" max="8" width="6.7109375" style="12" customWidth="1"/>
    <col min="9" max="16384" width="9.140625" style="12"/>
  </cols>
  <sheetData>
    <row r="1" spans="1:8" ht="16.5">
      <c r="A1" s="58" t="s">
        <v>77</v>
      </c>
      <c r="B1" s="58"/>
      <c r="C1" s="58"/>
      <c r="D1" s="58"/>
      <c r="E1" s="58"/>
      <c r="F1" s="58"/>
      <c r="G1" s="58"/>
      <c r="H1" s="58"/>
    </row>
    <row r="3" spans="1:8" s="19" customFormat="1" ht="25.5">
      <c r="A3" s="25" t="s">
        <v>78</v>
      </c>
      <c r="B3" s="59" t="s">
        <v>79</v>
      </c>
      <c r="C3" s="60"/>
      <c r="D3" s="28" t="s">
        <v>80</v>
      </c>
      <c r="E3" s="28" t="s">
        <v>81</v>
      </c>
      <c r="F3" s="25" t="s">
        <v>82</v>
      </c>
      <c r="G3" s="25" t="s">
        <v>83</v>
      </c>
      <c r="H3" s="25" t="s">
        <v>84</v>
      </c>
    </row>
    <row r="4" spans="1:8" ht="25.5">
      <c r="A4" s="21" t="s">
        <v>100</v>
      </c>
      <c r="B4" s="22" t="s">
        <v>85</v>
      </c>
      <c r="C4" s="61" t="s">
        <v>101</v>
      </c>
      <c r="D4" s="61"/>
      <c r="E4" s="61"/>
      <c r="F4" s="61"/>
      <c r="G4" s="61"/>
      <c r="H4" s="62"/>
    </row>
    <row r="5" spans="1:8">
      <c r="A5" s="20" t="s">
        <v>102</v>
      </c>
      <c r="B5" s="56" t="s">
        <v>86</v>
      </c>
      <c r="C5" s="57"/>
      <c r="D5" s="23">
        <v>81732.41</v>
      </c>
      <c r="E5" s="23">
        <v>63625.17</v>
      </c>
      <c r="F5" s="24">
        <v>77.849999999999994</v>
      </c>
      <c r="G5" s="25" t="s">
        <v>87</v>
      </c>
      <c r="H5" s="25" t="s">
        <v>103</v>
      </c>
    </row>
    <row r="6" spans="1:8">
      <c r="A6" s="20" t="s">
        <v>102</v>
      </c>
      <c r="B6" s="56" t="s">
        <v>86</v>
      </c>
      <c r="C6" s="57"/>
      <c r="D6" s="23">
        <v>78988.66</v>
      </c>
      <c r="E6" s="23">
        <v>61620.08</v>
      </c>
      <c r="F6" s="24">
        <v>78.010000000000005</v>
      </c>
      <c r="G6" s="25" t="s">
        <v>88</v>
      </c>
      <c r="H6" s="25" t="s">
        <v>103</v>
      </c>
    </row>
    <row r="7" spans="1:8">
      <c r="A7" s="20" t="s">
        <v>102</v>
      </c>
      <c r="B7" s="56" t="s">
        <v>86</v>
      </c>
      <c r="C7" s="57"/>
      <c r="D7" s="23">
        <v>81738.69</v>
      </c>
      <c r="E7" s="23">
        <v>118752.54</v>
      </c>
      <c r="F7" s="24">
        <v>145.28</v>
      </c>
      <c r="G7" s="25" t="s">
        <v>89</v>
      </c>
      <c r="H7" s="25" t="s">
        <v>103</v>
      </c>
    </row>
    <row r="8" spans="1:8">
      <c r="A8" s="20" t="s">
        <v>102</v>
      </c>
      <c r="B8" s="56" t="s">
        <v>86</v>
      </c>
      <c r="C8" s="57"/>
      <c r="D8" s="23">
        <v>81713.3</v>
      </c>
      <c r="E8" s="23">
        <v>55553</v>
      </c>
      <c r="F8" s="24">
        <v>67.989999999999995</v>
      </c>
      <c r="G8" s="25" t="s">
        <v>90</v>
      </c>
      <c r="H8" s="25" t="s">
        <v>103</v>
      </c>
    </row>
    <row r="9" spans="1:8">
      <c r="A9" s="20" t="s">
        <v>102</v>
      </c>
      <c r="B9" s="56" t="s">
        <v>86</v>
      </c>
      <c r="C9" s="57"/>
      <c r="D9" s="23">
        <v>79861.66</v>
      </c>
      <c r="E9" s="23">
        <v>58111.62</v>
      </c>
      <c r="F9" s="24">
        <v>72.77</v>
      </c>
      <c r="G9" s="25" t="s">
        <v>91</v>
      </c>
      <c r="H9" s="25" t="s">
        <v>103</v>
      </c>
    </row>
    <row r="10" spans="1:8">
      <c r="A10" s="20" t="s">
        <v>102</v>
      </c>
      <c r="B10" s="56" t="s">
        <v>86</v>
      </c>
      <c r="C10" s="57"/>
      <c r="D10" s="23">
        <v>81463.429999999993</v>
      </c>
      <c r="E10" s="23">
        <v>56212.78</v>
      </c>
      <c r="F10" s="24">
        <v>69</v>
      </c>
      <c r="G10" s="25" t="s">
        <v>92</v>
      </c>
      <c r="H10" s="25" t="s">
        <v>103</v>
      </c>
    </row>
    <row r="11" spans="1:8">
      <c r="A11" s="20" t="s">
        <v>102</v>
      </c>
      <c r="B11" s="56" t="s">
        <v>86</v>
      </c>
      <c r="C11" s="57"/>
      <c r="D11" s="23">
        <v>84874.36</v>
      </c>
      <c r="E11" s="23">
        <v>75907.56</v>
      </c>
      <c r="F11" s="24">
        <v>89.44</v>
      </c>
      <c r="G11" s="25" t="s">
        <v>93</v>
      </c>
      <c r="H11" s="25" t="s">
        <v>103</v>
      </c>
    </row>
    <row r="12" spans="1:8">
      <c r="A12" s="20" t="s">
        <v>102</v>
      </c>
      <c r="B12" s="56" t="s">
        <v>86</v>
      </c>
      <c r="C12" s="57"/>
      <c r="D12" s="23">
        <v>84937.93</v>
      </c>
      <c r="E12" s="23">
        <v>65016.160000000003</v>
      </c>
      <c r="F12" s="24">
        <v>76.55</v>
      </c>
      <c r="G12" s="25" t="s">
        <v>94</v>
      </c>
      <c r="H12" s="25" t="s">
        <v>103</v>
      </c>
    </row>
    <row r="13" spans="1:8">
      <c r="A13" s="20" t="s">
        <v>102</v>
      </c>
      <c r="B13" s="56" t="s">
        <v>86</v>
      </c>
      <c r="C13" s="57"/>
      <c r="D13" s="23">
        <v>82615.429999999993</v>
      </c>
      <c r="E13" s="23">
        <v>65798.19</v>
      </c>
      <c r="F13" s="24">
        <v>79.64</v>
      </c>
      <c r="G13" s="25" t="s">
        <v>95</v>
      </c>
      <c r="H13" s="25" t="s">
        <v>103</v>
      </c>
    </row>
    <row r="14" spans="1:8">
      <c r="A14" s="20" t="s">
        <v>102</v>
      </c>
      <c r="B14" s="56" t="s">
        <v>86</v>
      </c>
      <c r="C14" s="57"/>
      <c r="D14" s="23">
        <v>85001.5</v>
      </c>
      <c r="E14" s="23">
        <v>60047.99</v>
      </c>
      <c r="F14" s="24">
        <v>70.64</v>
      </c>
      <c r="G14" s="25" t="s">
        <v>96</v>
      </c>
      <c r="H14" s="25" t="s">
        <v>103</v>
      </c>
    </row>
    <row r="15" spans="1:8">
      <c r="A15" s="20" t="s">
        <v>102</v>
      </c>
      <c r="B15" s="56" t="s">
        <v>86</v>
      </c>
      <c r="C15" s="57"/>
      <c r="D15" s="23">
        <v>85001.5</v>
      </c>
      <c r="E15" s="23">
        <v>88495.679999999993</v>
      </c>
      <c r="F15" s="24">
        <v>104.11</v>
      </c>
      <c r="G15" s="25" t="s">
        <v>97</v>
      </c>
      <c r="H15" s="25" t="s">
        <v>103</v>
      </c>
    </row>
    <row r="16" spans="1:8">
      <c r="A16" s="20" t="s">
        <v>102</v>
      </c>
      <c r="B16" s="56" t="s">
        <v>86</v>
      </c>
      <c r="C16" s="57"/>
      <c r="D16" s="23">
        <v>85001.5</v>
      </c>
      <c r="E16" s="23">
        <v>136400.84</v>
      </c>
      <c r="F16" s="24">
        <v>160.47</v>
      </c>
      <c r="G16" s="25" t="s">
        <v>98</v>
      </c>
      <c r="H16" s="25" t="s">
        <v>103</v>
      </c>
    </row>
    <row r="17" spans="1:8">
      <c r="A17" s="59" t="s">
        <v>99</v>
      </c>
      <c r="B17" s="63"/>
      <c r="C17" s="60"/>
      <c r="D17" s="26">
        <v>992930.37</v>
      </c>
      <c r="E17" s="26">
        <v>905541.61</v>
      </c>
      <c r="F17" s="27">
        <v>91.2</v>
      </c>
      <c r="G17" s="25" t="s">
        <v>100</v>
      </c>
      <c r="H17" s="25" t="s">
        <v>100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Казачья, д.  3 Б</vt:lpstr>
      <vt:lpstr>Работы 2019</vt:lpstr>
      <vt:lpstr>Справка</vt:lpstr>
      <vt:lpstr>'Казачья, д.  3 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Bushina_OY</cp:lastModifiedBy>
  <cp:lastPrinted>2019-01-29T06:02:13Z</cp:lastPrinted>
  <dcterms:created xsi:type="dcterms:W3CDTF">2018-02-13T05:54:21Z</dcterms:created>
  <dcterms:modified xsi:type="dcterms:W3CDTF">2021-03-22T03:13:54Z</dcterms:modified>
</cp:coreProperties>
</file>