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2" sheetId="5" r:id="rId2"/>
  </sheets>
  <definedNames>
    <definedName name="_xlnm.Print_Area" localSheetId="0">Лист1!$A$1:$D$83</definedName>
  </definedNames>
  <calcPr calcId="125725" calcMode="manual"/>
</workbook>
</file>

<file path=xl/calcChain.xml><?xml version="1.0" encoding="utf-8"?>
<calcChain xmlns="http://schemas.openxmlformats.org/spreadsheetml/2006/main">
  <c r="B82" i="1"/>
  <c r="B83" l="1"/>
  <c r="B71"/>
  <c r="B62"/>
  <c r="B8" l="1"/>
  <c r="B13"/>
  <c r="B16"/>
  <c r="B19"/>
  <c r="B22"/>
  <c r="B29"/>
  <c r="B39"/>
  <c r="B65"/>
  <c r="B68"/>
  <c r="B81" l="1"/>
  <c r="B79" s="1"/>
  <c r="E82" l="1"/>
  <c r="B10"/>
  <c r="B9" s="1"/>
  <c r="B11" l="1"/>
  <c r="B84"/>
  <c r="B85" s="1"/>
</calcChain>
</file>

<file path=xl/sharedStrings.xml><?xml version="1.0" encoding="utf-8"?>
<sst xmlns="http://schemas.openxmlformats.org/spreadsheetml/2006/main" count="268" uniqueCount="103">
  <si>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</si>
  <si>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</si>
  <si>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</si>
  <si>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</si>
  <si>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</si>
  <si>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</si>
  <si>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</si>
  <si>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</si>
  <si>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</si>
  <si>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</si>
  <si>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</si>
  <si>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сброс воздуха с системы отопления</t>
  </si>
  <si>
    <t>Чел.</t>
  </si>
  <si>
    <t>1. Работы (услуги) по управлению многоквартирным домом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</si>
  <si>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</si>
  <si>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</si>
  <si>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</si>
  <si>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</si>
  <si>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</si>
  <si>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</si>
  <si>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</si>
  <si>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</si>
  <si>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</si>
  <si>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</si>
  <si>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</si>
  <si>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</si>
  <si>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Устранение свищей хомутами</t>
  </si>
  <si>
    <t>м3</t>
  </si>
  <si>
    <t>песок</t>
  </si>
  <si>
    <t>руб.</t>
  </si>
  <si>
    <t xml:space="preserve">Годовая фактическая стоимость работ (услуг) </t>
  </si>
  <si>
    <t>Закрытие и открытие стояков</t>
  </si>
  <si>
    <t>Адрес: 1 мкр., д. 35</t>
  </si>
  <si>
    <t>Старшие по дому (льготы)</t>
  </si>
  <si>
    <t>Рассада цветов</t>
  </si>
  <si>
    <t>Смена вентиля до 20 мм. (с материалом)</t>
  </si>
  <si>
    <t>Наименование работ</t>
  </si>
  <si>
    <t>Ед.изм</t>
  </si>
  <si>
    <t>Кол-во</t>
  </si>
  <si>
    <t>Дератизация</t>
  </si>
  <si>
    <t>сброс воздуха со стояков отопления</t>
  </si>
  <si>
    <t>2. Работы по содержанию помещений, входящих в состав общего имущества в многоквартирном доме</t>
  </si>
  <si>
    <t xml:space="preserve">По адресу 1-й мкр д.35                                                 </t>
  </si>
  <si>
    <t>3. Работы по обеспечению вывоза твердых бытовых отходов</t>
  </si>
  <si>
    <t>шт.</t>
  </si>
  <si>
    <t>период: 01.01.2019-31.09.2019</t>
  </si>
  <si>
    <t>Сальдо начальное на 01.01.2019 г.</t>
  </si>
  <si>
    <t>Доходы 2019 г.</t>
  </si>
  <si>
    <t>Всего начислено за период с 01.01.2019 г. по 31.09.2019 г.</t>
  </si>
  <si>
    <t>Всего оплачено за период с 01.01.2019 г. по 31.09.2019 г</t>
  </si>
  <si>
    <t>Итого доходов по дому за 2019 г.:</t>
  </si>
  <si>
    <t>16. Всего расходов по дому за 01.01.2019 г. по 31.09.2019 г</t>
  </si>
  <si>
    <t>17. Всего расходов по дому с НДС за 01.01.2019 г. по 31.09.2019 г</t>
  </si>
  <si>
    <t>18. Конечное сальдо по дому на 31.12.2019 г.</t>
  </si>
  <si>
    <t>19. Конечное сальдо с учетом дебиторской задолженности (переплаты) на 31.09.2019 г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</si>
  <si>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</si>
  <si>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</si>
  <si>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</si>
  <si>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</si>
  <si>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</si>
  <si>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</si>
  <si>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</si>
  <si>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</si>
  <si>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Замена пакетных выключателей</t>
  </si>
  <si>
    <t>Замена электрической лампы накаливания</t>
  </si>
  <si>
    <t>Организация мест накоп.ртуть сод-х ламп 3,4 кв. 2019г. К=0,6;0,8;0,85;</t>
  </si>
  <si>
    <t>Освещение подвала</t>
  </si>
  <si>
    <t>Очистка канализационной сети</t>
  </si>
  <si>
    <t>Очистка кровли домов от снега и сосулек</t>
  </si>
  <si>
    <t>Прочистка вентиляции</t>
  </si>
  <si>
    <t>Прочистка труб водоснабжения</t>
  </si>
  <si>
    <t>Ревизия межэтажного щита</t>
  </si>
  <si>
    <t>Ремонт дверных полотен</t>
  </si>
  <si>
    <t>Ремонт кровли материалом бикрост</t>
  </si>
  <si>
    <t>Ремонт межпанельных швов монтажной пеной без автовышки</t>
  </si>
  <si>
    <t>Ремонт межпанельных швов монтажной пеной с использованием автовышки</t>
  </si>
  <si>
    <t>Саженцы</t>
  </si>
  <si>
    <t>Смена вентиля д.25 мм</t>
  </si>
  <si>
    <t>Смена вентиля до 20 мм</t>
  </si>
  <si>
    <t>Смена вентиля, д.32</t>
  </si>
  <si>
    <t>Смена труб канализации д.100</t>
  </si>
  <si>
    <t>Смена труб канализации д.50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</si>
  <si>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</si>
  <si>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</si>
  <si>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</si>
  <si>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</si>
  <si>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</si>
  <si>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</si>
  <si>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</si>
  <si>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</si>
  <si>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</si>
  <si>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</si>
  <si>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</si>
  <si>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</si>
  <si>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</si>
  <si>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изготовление и установка сничек на металлическую дверь</t>
  </si>
  <si>
    <t>покраска детской площадки</t>
  </si>
  <si>
    <t>прочистка вентиляционных каналов</t>
  </si>
  <si>
    <t>ремонт труб КНС</t>
  </si>
  <si>
    <t>смена труб ГВС и ХВС  д.20 ПП</t>
  </si>
  <si>
    <t>смена труб ГВС и ХВС д.32 ПП</t>
  </si>
  <si>
    <t>Дебиторская задолженность (переплата) на 31.09.2019 г.</t>
  </si>
  <si>
    <t>20. Штраф ГЖИ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</si>
</sst>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-;\-* #,##0.00_-;_-* &quot;-&quot;??_-;_-@_-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4">
    <xf numFmtId="0" fontId="0" fillId="0" borderId="0" xfId="0"/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164" fontId="0" fillId="0" borderId="3" xfId="0" applyNumberFormat="1" applyFill="1" applyBorder="1"/>
    <xf numFmtId="164" fontId="12" fillId="0" borderId="3" xfId="0" applyNumberFormat="1" applyFont="1" applyFill="1" applyBorder="1"/>
    <xf numFmtId="49" fontId="0" fillId="4" borderId="3" xfId="0" applyNumberFormat="1" applyFill="1" applyBorder="1"/>
    <xf numFmtId="164" fontId="0" fillId="4" borderId="3" xfId="0" applyNumberFormat="1" applyFill="1" applyBorder="1"/>
    <xf numFmtId="0" fontId="0" fillId="4" borderId="0" xfId="0" applyFill="1"/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43" fontId="6" fillId="3" borderId="2" xfId="3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topLeftCell="A71" workbookViewId="0">
      <selection activeCell="F84" sqref="F84"/>
    </sheetView>
  </sheetViews>
  <sheetFormatPr defaultRowHeight="15" outlineLevelRow="1"/>
  <cols>
    <col min="1" max="1" width="59.5703125" style="11" customWidth="1"/>
    <col min="2" max="2" width="15.5703125" style="10" customWidth="1"/>
    <col min="3" max="3" width="12.85546875" style="11" customWidth="1"/>
    <col min="4" max="4" width="14.42578125" style="12" customWidth="1"/>
    <col min="5" max="5" width="13.7109375" style="13" customWidth="1"/>
    <col min="6" max="16384" width="9.140625" style="13"/>
  </cols>
  <sheetData>
    <row r="1" spans="1:4" ht="37.5" customHeight="1">
      <c r="A1" s="35" t="s">
        <v>7</v>
      </c>
      <c r="B1" s="35"/>
      <c r="C1" s="35"/>
      <c r="D1" s="35"/>
    </row>
    <row r="2" spans="1:4" ht="17.25" customHeight="1">
      <c r="A2" s="18" t="s">
        <v>32</v>
      </c>
      <c r="B2" s="37" t="s">
        <v>45</v>
      </c>
      <c r="C2" s="37"/>
      <c r="D2" s="37"/>
    </row>
    <row r="3" spans="1:4" ht="57">
      <c r="A3" s="14" t="s">
        <v>2</v>
      </c>
      <c r="B3" s="3" t="s">
        <v>30</v>
      </c>
      <c r="C3" s="5" t="s">
        <v>0</v>
      </c>
      <c r="D3" s="6" t="s">
        <v>1</v>
      </c>
    </row>
    <row r="4" spans="1:4">
      <c r="A4" s="14" t="s">
        <v>46</v>
      </c>
      <c r="B4" s="3">
        <v>267609.36199999996</v>
      </c>
      <c r="C4" s="16" t="s">
        <v>29</v>
      </c>
      <c r="D4" s="6"/>
    </row>
    <row r="5" spans="1:4">
      <c r="A5" s="38" t="s">
        <v>47</v>
      </c>
      <c r="B5" s="39"/>
      <c r="C5" s="39"/>
      <c r="D5" s="40"/>
    </row>
    <row r="6" spans="1:4" ht="28.5">
      <c r="A6" s="14" t="s">
        <v>48</v>
      </c>
      <c r="B6" s="3">
        <v>686932.49</v>
      </c>
      <c r="C6" s="16" t="s">
        <v>29</v>
      </c>
      <c r="D6" s="6"/>
    </row>
    <row r="7" spans="1:4">
      <c r="A7" s="14" t="s">
        <v>49</v>
      </c>
      <c r="B7" s="3">
        <v>641537.09</v>
      </c>
      <c r="C7" s="16" t="s">
        <v>29</v>
      </c>
      <c r="D7" s="6"/>
    </row>
    <row r="8" spans="1:4">
      <c r="A8" s="14" t="s">
        <v>101</v>
      </c>
      <c r="B8" s="3">
        <f>B7-B6</f>
        <v>-45395.400000000023</v>
      </c>
      <c r="C8" s="16" t="s">
        <v>29</v>
      </c>
      <c r="D8" s="6"/>
    </row>
    <row r="9" spans="1:4">
      <c r="A9" s="14" t="s">
        <v>8</v>
      </c>
      <c r="B9" s="3">
        <f>B10</f>
        <v>6771.84</v>
      </c>
      <c r="C9" s="16" t="s">
        <v>29</v>
      </c>
      <c r="D9" s="6"/>
    </row>
    <row r="10" spans="1:4">
      <c r="A10" s="14" t="s">
        <v>9</v>
      </c>
      <c r="B10" s="22">
        <f>300*12+264.32*12</f>
        <v>6771.84</v>
      </c>
      <c r="C10" s="16" t="s">
        <v>29</v>
      </c>
      <c r="D10" s="6"/>
    </row>
    <row r="11" spans="1:4">
      <c r="A11" s="24" t="s">
        <v>50</v>
      </c>
      <c r="B11" s="7">
        <f>B6+B9</f>
        <v>693704.33</v>
      </c>
      <c r="C11" s="16" t="s">
        <v>29</v>
      </c>
      <c r="D11" s="1"/>
    </row>
    <row r="12" spans="1:4">
      <c r="A12" s="36" t="s">
        <v>10</v>
      </c>
      <c r="B12" s="36"/>
      <c r="C12" s="36"/>
      <c r="D12" s="36"/>
    </row>
    <row r="13" spans="1:4" ht="29.25" thickBot="1">
      <c r="A13" s="18" t="s">
        <v>13</v>
      </c>
      <c r="B13" s="7">
        <f>B14+B15</f>
        <v>111431.09</v>
      </c>
      <c r="C13" s="2"/>
      <c r="D13" s="1"/>
    </row>
    <row r="14" spans="1:4" s="25" customFormat="1" ht="15.75" thickBot="1">
      <c r="A14" s="27" t="s">
        <v>89</v>
      </c>
      <c r="B14" s="28">
        <v>54342.53</v>
      </c>
      <c r="C14" s="27" t="s">
        <v>3</v>
      </c>
      <c r="D14" s="28">
        <v>14452.8</v>
      </c>
    </row>
    <row r="15" spans="1:4" s="25" customFormat="1" ht="15.75" thickBot="1">
      <c r="A15" s="27" t="s">
        <v>90</v>
      </c>
      <c r="B15" s="28">
        <v>57088.56</v>
      </c>
      <c r="C15" s="27" t="s">
        <v>3</v>
      </c>
      <c r="D15" s="28">
        <v>14452.8</v>
      </c>
    </row>
    <row r="16" spans="1:4" ht="29.25" thickBot="1">
      <c r="A16" s="24" t="s">
        <v>41</v>
      </c>
      <c r="B16" s="7">
        <f>B17+B18</f>
        <v>35174.76</v>
      </c>
      <c r="C16" s="2"/>
      <c r="D16" s="1"/>
    </row>
    <row r="17" spans="1:4" s="25" customFormat="1" ht="15.75" thickBot="1">
      <c r="A17" s="27" t="s">
        <v>84</v>
      </c>
      <c r="B17" s="28">
        <v>16213.62</v>
      </c>
      <c r="C17" s="27" t="s">
        <v>3</v>
      </c>
      <c r="D17" s="28">
        <v>10197.25</v>
      </c>
    </row>
    <row r="18" spans="1:4" s="25" customFormat="1" ht="15.75" thickBot="1">
      <c r="A18" s="27" t="s">
        <v>85</v>
      </c>
      <c r="B18" s="28">
        <v>18961.14</v>
      </c>
      <c r="C18" s="27" t="s">
        <v>3</v>
      </c>
      <c r="D18" s="28">
        <v>11422.37</v>
      </c>
    </row>
    <row r="19" spans="1:4" ht="29.25" thickBot="1">
      <c r="A19" s="24" t="s">
        <v>43</v>
      </c>
      <c r="B19" s="7">
        <f>B20+B21</f>
        <v>96458.37</v>
      </c>
      <c r="C19" s="4"/>
      <c r="D19" s="1"/>
    </row>
    <row r="20" spans="1:4" s="25" customFormat="1" ht="15.75" thickBot="1">
      <c r="A20" s="27" t="s">
        <v>57</v>
      </c>
      <c r="B20" s="28">
        <v>48308.639999999999</v>
      </c>
      <c r="C20" s="27" t="s">
        <v>12</v>
      </c>
      <c r="D20" s="28">
        <v>912</v>
      </c>
    </row>
    <row r="21" spans="1:4" s="25" customFormat="1" ht="15.75" thickBot="1">
      <c r="A21" s="27" t="s">
        <v>58</v>
      </c>
      <c r="B21" s="28">
        <v>48149.73</v>
      </c>
      <c r="C21" s="27" t="s">
        <v>12</v>
      </c>
      <c r="D21" s="28">
        <v>909</v>
      </c>
    </row>
    <row r="22" spans="1:4" ht="43.5" thickBot="1">
      <c r="A22" s="18" t="s">
        <v>14</v>
      </c>
      <c r="B22" s="7">
        <f>SUM(B23:B28)</f>
        <v>16042.59</v>
      </c>
      <c r="C22" s="2"/>
      <c r="D22" s="1"/>
    </row>
    <row r="23" spans="1:4" s="25" customFormat="1" ht="15.75" thickBot="1">
      <c r="A23" s="27" t="s">
        <v>61</v>
      </c>
      <c r="B23" s="28">
        <v>1300.75</v>
      </c>
      <c r="C23" s="27" t="s">
        <v>3</v>
      </c>
      <c r="D23" s="28">
        <v>14452.8</v>
      </c>
    </row>
    <row r="24" spans="1:4" s="25" customFormat="1" ht="15.75" thickBot="1">
      <c r="A24" s="27" t="s">
        <v>62</v>
      </c>
      <c r="B24" s="28">
        <v>1300.75</v>
      </c>
      <c r="C24" s="27" t="s">
        <v>3</v>
      </c>
      <c r="D24" s="28">
        <v>14452.8</v>
      </c>
    </row>
    <row r="25" spans="1:4" s="25" customFormat="1" ht="15.75" thickBot="1">
      <c r="A25" s="27" t="s">
        <v>91</v>
      </c>
      <c r="B25" s="28">
        <v>1156.22</v>
      </c>
      <c r="C25" s="27" t="s">
        <v>3</v>
      </c>
      <c r="D25" s="28">
        <v>14452.8</v>
      </c>
    </row>
    <row r="26" spans="1:4" s="25" customFormat="1" ht="15.75" thickBot="1">
      <c r="A26" s="27" t="s">
        <v>92</v>
      </c>
      <c r="B26" s="28">
        <v>1300.75</v>
      </c>
      <c r="C26" s="27" t="s">
        <v>3</v>
      </c>
      <c r="D26" s="28">
        <v>14452.8</v>
      </c>
    </row>
    <row r="27" spans="1:4" s="25" customFormat="1" ht="15.75" thickBot="1">
      <c r="A27" s="27" t="s">
        <v>93</v>
      </c>
      <c r="B27" s="28">
        <v>5492.06</v>
      </c>
      <c r="C27" s="27" t="s">
        <v>3</v>
      </c>
      <c r="D27" s="28">
        <v>14452.8</v>
      </c>
    </row>
    <row r="28" spans="1:4" s="25" customFormat="1" ht="15.75" thickBot="1">
      <c r="A28" s="27" t="s">
        <v>94</v>
      </c>
      <c r="B28" s="28">
        <v>5492.06</v>
      </c>
      <c r="C28" s="27" t="s">
        <v>3</v>
      </c>
      <c r="D28" s="28">
        <v>14452.8</v>
      </c>
    </row>
    <row r="29" spans="1:4" ht="43.5" outlineLevel="1" thickBot="1">
      <c r="A29" s="18" t="s">
        <v>15</v>
      </c>
      <c r="B29" s="7">
        <f>SUM(B30:B38)</f>
        <v>92526.89</v>
      </c>
      <c r="C29" s="15"/>
      <c r="D29" s="15"/>
    </row>
    <row r="30" spans="1:4" s="25" customFormat="1" ht="15.75" thickBot="1">
      <c r="A30" s="27" t="s">
        <v>63</v>
      </c>
      <c r="B30" s="28">
        <v>362.51</v>
      </c>
      <c r="C30" s="27" t="s">
        <v>44</v>
      </c>
      <c r="D30" s="28">
        <v>1</v>
      </c>
    </row>
    <row r="31" spans="1:4" s="25" customFormat="1" ht="15.75" thickBot="1">
      <c r="A31" s="27" t="s">
        <v>64</v>
      </c>
      <c r="B31" s="28">
        <v>158.80000000000001</v>
      </c>
      <c r="C31" s="27" t="s">
        <v>44</v>
      </c>
      <c r="D31" s="28">
        <v>2</v>
      </c>
    </row>
    <row r="32" spans="1:4" s="25" customFormat="1" ht="15.75" thickBot="1">
      <c r="A32" s="27" t="s">
        <v>68</v>
      </c>
      <c r="B32" s="28">
        <v>141</v>
      </c>
      <c r="C32" s="27" t="s">
        <v>3</v>
      </c>
      <c r="D32" s="28">
        <v>30</v>
      </c>
    </row>
    <row r="33" spans="1:4" s="25" customFormat="1" ht="15.75" thickBot="1">
      <c r="A33" s="27" t="s">
        <v>71</v>
      </c>
      <c r="B33" s="28">
        <v>941.4</v>
      </c>
      <c r="C33" s="27" t="s">
        <v>4</v>
      </c>
      <c r="D33" s="28">
        <v>10</v>
      </c>
    </row>
    <row r="34" spans="1:4" s="25" customFormat="1" ht="15.75" thickBot="1">
      <c r="A34" s="27" t="s">
        <v>72</v>
      </c>
      <c r="B34" s="28">
        <v>1267.74</v>
      </c>
      <c r="C34" s="27" t="s">
        <v>44</v>
      </c>
      <c r="D34" s="28">
        <v>1</v>
      </c>
    </row>
    <row r="35" spans="1:4" s="25" customFormat="1" ht="15.75" thickBot="1">
      <c r="A35" s="27" t="s">
        <v>73</v>
      </c>
      <c r="B35" s="28">
        <v>33253.5</v>
      </c>
      <c r="C35" s="27" t="s">
        <v>3</v>
      </c>
      <c r="D35" s="28">
        <v>35</v>
      </c>
    </row>
    <row r="36" spans="1:4" s="25" customFormat="1" ht="15.75" thickBot="1">
      <c r="A36" s="27" t="s">
        <v>74</v>
      </c>
      <c r="B36" s="28">
        <v>13550</v>
      </c>
      <c r="C36" s="27" t="s">
        <v>4</v>
      </c>
      <c r="D36" s="28">
        <v>10</v>
      </c>
    </row>
    <row r="37" spans="1:4" s="25" customFormat="1" ht="15.75" thickBot="1">
      <c r="A37" s="27" t="s">
        <v>75</v>
      </c>
      <c r="B37" s="28">
        <v>42711.199999999997</v>
      </c>
      <c r="C37" s="27" t="s">
        <v>4</v>
      </c>
      <c r="D37" s="28">
        <v>26.3</v>
      </c>
    </row>
    <row r="38" spans="1:4" s="25" customFormat="1" ht="15.75" thickBot="1">
      <c r="A38" s="27" t="s">
        <v>95</v>
      </c>
      <c r="B38" s="28">
        <v>140.74</v>
      </c>
      <c r="C38" s="27" t="s">
        <v>44</v>
      </c>
      <c r="D38" s="28">
        <v>1</v>
      </c>
    </row>
    <row r="39" spans="1:4" s="17" customFormat="1" ht="57.75" thickBot="1">
      <c r="A39" s="18" t="s">
        <v>16</v>
      </c>
      <c r="B39" s="20">
        <f>SUM(B40:B58)</f>
        <v>52104.499999999993</v>
      </c>
      <c r="C39" s="19"/>
      <c r="D39" s="19"/>
    </row>
    <row r="40" spans="1:4" s="25" customFormat="1" ht="15.75" thickBot="1">
      <c r="A40" s="27" t="s">
        <v>59</v>
      </c>
      <c r="B40" s="28">
        <v>1938.12</v>
      </c>
      <c r="C40" s="27" t="s">
        <v>60</v>
      </c>
      <c r="D40" s="28">
        <v>4</v>
      </c>
    </row>
    <row r="41" spans="1:4" s="25" customFormat="1" ht="15.75" thickBot="1">
      <c r="A41" s="27" t="s">
        <v>31</v>
      </c>
      <c r="B41" s="28">
        <v>5665.52</v>
      </c>
      <c r="C41" s="27" t="s">
        <v>25</v>
      </c>
      <c r="D41" s="28">
        <v>7</v>
      </c>
    </row>
    <row r="42" spans="1:4" s="25" customFormat="1" ht="15.75" thickBot="1">
      <c r="A42" s="27" t="s">
        <v>66</v>
      </c>
      <c r="B42" s="28">
        <v>3825.97</v>
      </c>
      <c r="C42" s="27" t="s">
        <v>44</v>
      </c>
      <c r="D42" s="28">
        <v>1</v>
      </c>
    </row>
    <row r="43" spans="1:4" s="25" customFormat="1" ht="15.75" thickBot="1">
      <c r="A43" s="27" t="s">
        <v>67</v>
      </c>
      <c r="B43" s="28">
        <v>1403.5</v>
      </c>
      <c r="C43" s="27" t="s">
        <v>4</v>
      </c>
      <c r="D43" s="28">
        <v>5</v>
      </c>
    </row>
    <row r="44" spans="1:4" s="25" customFormat="1" ht="15.75" thickBot="1">
      <c r="A44" s="27" t="s">
        <v>70</v>
      </c>
      <c r="B44" s="28">
        <v>690.36</v>
      </c>
      <c r="C44" s="27" t="s">
        <v>4</v>
      </c>
      <c r="D44" s="28">
        <v>4</v>
      </c>
    </row>
    <row r="45" spans="1:4" s="25" customFormat="1" ht="15.75" thickBot="1">
      <c r="A45" s="27" t="s">
        <v>77</v>
      </c>
      <c r="B45" s="28">
        <v>4523.58</v>
      </c>
      <c r="C45" s="27" t="s">
        <v>44</v>
      </c>
      <c r="D45" s="28">
        <v>6</v>
      </c>
    </row>
    <row r="46" spans="1:4" s="25" customFormat="1" ht="15.75" thickBot="1">
      <c r="A46" s="27" t="s">
        <v>78</v>
      </c>
      <c r="B46" s="28">
        <v>5489.91</v>
      </c>
      <c r="C46" s="27" t="s">
        <v>44</v>
      </c>
      <c r="D46" s="28">
        <v>9</v>
      </c>
    </row>
    <row r="47" spans="1:4" s="25" customFormat="1" ht="15.75" thickBot="1">
      <c r="A47" s="27" t="s">
        <v>35</v>
      </c>
      <c r="B47" s="28">
        <v>1918.9</v>
      </c>
      <c r="C47" s="27" t="s">
        <v>44</v>
      </c>
      <c r="D47" s="28">
        <v>1</v>
      </c>
    </row>
    <row r="48" spans="1:4" s="25" customFormat="1" ht="15.75" thickBot="1">
      <c r="A48" s="27" t="s">
        <v>79</v>
      </c>
      <c r="B48" s="28">
        <v>954.41</v>
      </c>
      <c r="C48" s="27" t="s">
        <v>44</v>
      </c>
      <c r="D48" s="28">
        <v>1</v>
      </c>
    </row>
    <row r="49" spans="1:4" s="25" customFormat="1" ht="15.75" thickBot="1">
      <c r="A49" s="27" t="s">
        <v>80</v>
      </c>
      <c r="B49" s="28">
        <v>2192</v>
      </c>
      <c r="C49" s="27" t="s">
        <v>4</v>
      </c>
      <c r="D49" s="28">
        <v>2</v>
      </c>
    </row>
    <row r="50" spans="1:4" s="25" customFormat="1" ht="15.75" thickBot="1">
      <c r="A50" s="27" t="s">
        <v>81</v>
      </c>
      <c r="B50" s="28">
        <v>9468</v>
      </c>
      <c r="C50" s="27" t="s">
        <v>4</v>
      </c>
      <c r="D50" s="28">
        <v>12</v>
      </c>
    </row>
    <row r="51" spans="1:4" s="25" customFormat="1" ht="15.75" thickBot="1">
      <c r="A51" s="27" t="s">
        <v>88</v>
      </c>
      <c r="B51" s="28">
        <v>2901.92</v>
      </c>
      <c r="C51" s="27" t="s">
        <v>25</v>
      </c>
      <c r="D51" s="28">
        <v>4</v>
      </c>
    </row>
    <row r="52" spans="1:4" s="25" customFormat="1" ht="15.75" thickBot="1">
      <c r="A52" s="27" t="s">
        <v>26</v>
      </c>
      <c r="B52" s="28">
        <v>359.2</v>
      </c>
      <c r="C52" s="27" t="s">
        <v>44</v>
      </c>
      <c r="D52" s="28">
        <v>2</v>
      </c>
    </row>
    <row r="53" spans="1:4" s="25" customFormat="1" ht="15.75" thickBot="1">
      <c r="A53" s="27" t="s">
        <v>26</v>
      </c>
      <c r="B53" s="28">
        <v>342.68</v>
      </c>
      <c r="C53" s="27" t="s">
        <v>44</v>
      </c>
      <c r="D53" s="28">
        <v>2</v>
      </c>
    </row>
    <row r="54" spans="1:4" s="25" customFormat="1" ht="15.75" thickBot="1">
      <c r="A54" s="27" t="s">
        <v>98</v>
      </c>
      <c r="B54" s="28">
        <v>225.84</v>
      </c>
      <c r="C54" s="27" t="s">
        <v>44</v>
      </c>
      <c r="D54" s="28">
        <v>2</v>
      </c>
    </row>
    <row r="55" spans="1:4" s="25" customFormat="1" ht="15.75" thickBot="1">
      <c r="A55" s="27" t="s">
        <v>11</v>
      </c>
      <c r="B55" s="28">
        <v>621.53</v>
      </c>
      <c r="C55" s="27" t="s">
        <v>25</v>
      </c>
      <c r="D55" s="28">
        <v>1</v>
      </c>
    </row>
    <row r="56" spans="1:4" s="25" customFormat="1" ht="15.75" thickBot="1">
      <c r="A56" s="27" t="s">
        <v>40</v>
      </c>
      <c r="B56" s="28">
        <v>1243.06</v>
      </c>
      <c r="C56" s="27" t="s">
        <v>25</v>
      </c>
      <c r="D56" s="28">
        <v>2</v>
      </c>
    </row>
    <row r="57" spans="1:4" s="25" customFormat="1" ht="15.75" thickBot="1">
      <c r="A57" s="27" t="s">
        <v>99</v>
      </c>
      <c r="B57" s="28">
        <v>4815</v>
      </c>
      <c r="C57" s="27" t="s">
        <v>4</v>
      </c>
      <c r="D57" s="28">
        <v>3</v>
      </c>
    </row>
    <row r="58" spans="1:4" s="25" customFormat="1" ht="15.75" thickBot="1">
      <c r="A58" s="27" t="s">
        <v>100</v>
      </c>
      <c r="B58" s="28">
        <v>3525</v>
      </c>
      <c r="C58" s="27" t="s">
        <v>4</v>
      </c>
      <c r="D58" s="28">
        <v>3</v>
      </c>
    </row>
    <row r="59" spans="1:4" ht="28.5">
      <c r="A59" s="18" t="s">
        <v>17</v>
      </c>
      <c r="B59" s="20">
        <v>0</v>
      </c>
      <c r="C59" s="19"/>
      <c r="D59" s="19"/>
    </row>
    <row r="60" spans="1:4" ht="28.5">
      <c r="A60" s="18" t="s">
        <v>18</v>
      </c>
      <c r="B60" s="7">
        <v>0</v>
      </c>
      <c r="C60" s="2"/>
      <c r="D60" s="1"/>
    </row>
    <row r="61" spans="1:4" ht="28.5">
      <c r="A61" s="18" t="s">
        <v>19</v>
      </c>
      <c r="B61" s="7">
        <v>0</v>
      </c>
      <c r="C61" s="2"/>
      <c r="D61" s="1"/>
    </row>
    <row r="62" spans="1:4" ht="29.25" thickBot="1">
      <c r="A62" s="18" t="s">
        <v>20</v>
      </c>
      <c r="B62" s="7">
        <f>SUM(B63:B64)</f>
        <v>5789.6</v>
      </c>
      <c r="C62" s="2"/>
      <c r="D62" s="1"/>
    </row>
    <row r="63" spans="1:4" s="25" customFormat="1" ht="15.75" thickBot="1">
      <c r="A63" s="27" t="s">
        <v>69</v>
      </c>
      <c r="B63" s="28">
        <v>4132.8</v>
      </c>
      <c r="C63" s="27" t="s">
        <v>4</v>
      </c>
      <c r="D63" s="28">
        <v>15</v>
      </c>
    </row>
    <row r="64" spans="1:4" s="25" customFormat="1" ht="15.75" thickBot="1">
      <c r="A64" s="27" t="s">
        <v>97</v>
      </c>
      <c r="B64" s="28">
        <v>1656.8</v>
      </c>
      <c r="C64" s="27" t="s">
        <v>4</v>
      </c>
      <c r="D64" s="28">
        <v>40</v>
      </c>
    </row>
    <row r="65" spans="1:4" ht="29.25" thickBot="1">
      <c r="A65" s="18" t="s">
        <v>21</v>
      </c>
      <c r="B65" s="7">
        <f>B66+B67</f>
        <v>24569.760000000002</v>
      </c>
      <c r="C65" s="2"/>
      <c r="D65" s="1"/>
    </row>
    <row r="66" spans="1:4" s="25" customFormat="1" ht="15.75" thickBot="1">
      <c r="A66" s="27" t="s">
        <v>82</v>
      </c>
      <c r="B66" s="28">
        <v>11562.24</v>
      </c>
      <c r="C66" s="27" t="s">
        <v>3</v>
      </c>
      <c r="D66" s="28">
        <v>14452.8</v>
      </c>
    </row>
    <row r="67" spans="1:4" s="25" customFormat="1" ht="15.75" thickBot="1">
      <c r="A67" s="27" t="s">
        <v>83</v>
      </c>
      <c r="B67" s="28">
        <v>13007.52</v>
      </c>
      <c r="C67" s="27" t="s">
        <v>3</v>
      </c>
      <c r="D67" s="28">
        <v>14452.8</v>
      </c>
    </row>
    <row r="68" spans="1:4" ht="43.5" thickBot="1">
      <c r="A68" s="18" t="s">
        <v>22</v>
      </c>
      <c r="B68" s="7">
        <f>B69+B70</f>
        <v>3067.91</v>
      </c>
      <c r="C68" s="2"/>
      <c r="D68" s="1"/>
    </row>
    <row r="69" spans="1:4" s="25" customFormat="1" ht="15.75" thickBot="1">
      <c r="A69" s="27" t="s">
        <v>39</v>
      </c>
      <c r="B69" s="28">
        <v>1022.4</v>
      </c>
      <c r="C69" s="27" t="s">
        <v>3</v>
      </c>
      <c r="D69" s="28">
        <v>720</v>
      </c>
    </row>
    <row r="70" spans="1:4" s="25" customFormat="1" ht="15.75" thickBot="1">
      <c r="A70" s="27" t="s">
        <v>39</v>
      </c>
      <c r="B70" s="28">
        <v>2045.51</v>
      </c>
      <c r="C70" s="27" t="s">
        <v>3</v>
      </c>
      <c r="D70" s="28">
        <v>1440.5</v>
      </c>
    </row>
    <row r="71" spans="1:4" ht="57.75" thickBot="1">
      <c r="A71" s="18" t="s">
        <v>23</v>
      </c>
      <c r="B71" s="7">
        <f>SUM(B72:B78)</f>
        <v>75081.47</v>
      </c>
      <c r="C71" s="2"/>
      <c r="D71" s="1"/>
    </row>
    <row r="72" spans="1:4" s="25" customFormat="1" ht="15.75" thickBot="1">
      <c r="A72" s="27" t="s">
        <v>65</v>
      </c>
      <c r="B72" s="28">
        <v>113.5</v>
      </c>
      <c r="C72" s="27" t="s">
        <v>3</v>
      </c>
      <c r="D72" s="28">
        <v>6676.57</v>
      </c>
    </row>
    <row r="73" spans="1:4" s="25" customFormat="1" ht="15.75" thickBot="1">
      <c r="A73" s="27" t="s">
        <v>34</v>
      </c>
      <c r="B73" s="28">
        <v>467</v>
      </c>
      <c r="C73" s="27" t="s">
        <v>44</v>
      </c>
      <c r="D73" s="28">
        <v>10</v>
      </c>
    </row>
    <row r="74" spans="1:4" s="25" customFormat="1" ht="15.75" thickBot="1">
      <c r="A74" s="27" t="s">
        <v>76</v>
      </c>
      <c r="B74" s="28">
        <v>356.25</v>
      </c>
      <c r="C74" s="27" t="s">
        <v>44</v>
      </c>
      <c r="D74" s="28">
        <v>5</v>
      </c>
    </row>
    <row r="75" spans="1:4" s="25" customFormat="1" ht="15.75" thickBot="1">
      <c r="A75" s="27" t="s">
        <v>86</v>
      </c>
      <c r="B75" s="28">
        <v>35409.360000000001</v>
      </c>
      <c r="C75" s="27" t="s">
        <v>3</v>
      </c>
      <c r="D75" s="28">
        <v>14452.8</v>
      </c>
    </row>
    <row r="76" spans="1:4" s="25" customFormat="1" ht="15.75" thickBot="1">
      <c r="A76" s="27" t="s">
        <v>87</v>
      </c>
      <c r="B76" s="28">
        <v>35409.360000000001</v>
      </c>
      <c r="C76" s="27" t="s">
        <v>3</v>
      </c>
      <c r="D76" s="28">
        <v>14452.8</v>
      </c>
    </row>
    <row r="77" spans="1:4" s="25" customFormat="1" ht="15.75" thickBot="1">
      <c r="A77" s="27" t="s">
        <v>28</v>
      </c>
      <c r="B77" s="28">
        <v>540</v>
      </c>
      <c r="C77" s="27" t="s">
        <v>27</v>
      </c>
      <c r="D77" s="28">
        <v>0.6</v>
      </c>
    </row>
    <row r="78" spans="1:4" s="25" customFormat="1" ht="15.75" thickBot="1">
      <c r="A78" s="27" t="s">
        <v>96</v>
      </c>
      <c r="B78" s="28">
        <v>2786</v>
      </c>
      <c r="C78" s="27" t="s">
        <v>44</v>
      </c>
      <c r="D78" s="28">
        <v>1</v>
      </c>
    </row>
    <row r="79" spans="1:4">
      <c r="A79" s="18" t="s">
        <v>24</v>
      </c>
      <c r="B79" s="7">
        <f>B81+B80</f>
        <v>20575.120000000003</v>
      </c>
      <c r="C79" s="2"/>
      <c r="D79" s="1"/>
    </row>
    <row r="80" spans="1:4">
      <c r="A80" s="2" t="s">
        <v>33</v>
      </c>
      <c r="B80" s="21">
        <v>15895.12</v>
      </c>
      <c r="C80" s="2"/>
      <c r="D80" s="1"/>
    </row>
    <row r="81" spans="1:6" ht="30">
      <c r="A81" s="4" t="s">
        <v>6</v>
      </c>
      <c r="B81" s="8">
        <f>D81*12*5</f>
        <v>4680</v>
      </c>
      <c r="C81" s="4" t="s">
        <v>5</v>
      </c>
      <c r="D81" s="4">
        <v>78</v>
      </c>
    </row>
    <row r="82" spans="1:6" ht="28.5">
      <c r="A82" s="18" t="s">
        <v>51</v>
      </c>
      <c r="B82" s="9">
        <f>B13+B16+B19+B22+B29+B39+B62+B65+B68+B71</f>
        <v>512246.93999999994</v>
      </c>
      <c r="C82" s="21" t="s">
        <v>29</v>
      </c>
      <c r="D82" s="1"/>
      <c r="E82" s="23">
        <f>B82-Лист2!B58</f>
        <v>0</v>
      </c>
    </row>
    <row r="83" spans="1:6" ht="28.5">
      <c r="A83" s="18" t="s">
        <v>52</v>
      </c>
      <c r="B83" s="7">
        <f>(B82*1.2)+B79</f>
        <v>635271.44799999986</v>
      </c>
      <c r="C83" s="21" t="s">
        <v>29</v>
      </c>
      <c r="D83" s="1"/>
    </row>
    <row r="84" spans="1:6">
      <c r="A84" s="24" t="s">
        <v>53</v>
      </c>
      <c r="B84" s="7">
        <f>B6+B4+B9-B83</f>
        <v>326042.24400000006</v>
      </c>
      <c r="C84" s="21" t="s">
        <v>29</v>
      </c>
      <c r="D84" s="1"/>
    </row>
    <row r="85" spans="1:6" ht="28.5">
      <c r="A85" s="33" t="s">
        <v>54</v>
      </c>
      <c r="B85" s="7">
        <f>B84+B8</f>
        <v>280646.84400000004</v>
      </c>
      <c r="C85" s="34" t="s">
        <v>29</v>
      </c>
      <c r="D85" s="1"/>
      <c r="F85" s="23"/>
    </row>
    <row r="86" spans="1:6" s="41" customFormat="1">
      <c r="A86" s="42" t="s">
        <v>102</v>
      </c>
      <c r="B86" s="7">
        <v>125000</v>
      </c>
      <c r="C86" s="34" t="s">
        <v>29</v>
      </c>
      <c r="D86" s="43"/>
    </row>
  </sheetData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topLeftCell="A37" workbookViewId="0">
      <selection activeCell="A15" sqref="A15:XFD15"/>
    </sheetView>
  </sheetViews>
  <sheetFormatPr defaultRowHeight="15"/>
  <cols>
    <col min="1" max="1" width="72.28515625" customWidth="1"/>
    <col min="2" max="2" width="13.140625" customWidth="1"/>
    <col min="4" max="4" width="13.42578125" customWidth="1"/>
  </cols>
  <sheetData>
    <row r="1" spans="1:4">
      <c r="A1" s="25" t="s">
        <v>55</v>
      </c>
      <c r="B1" s="25"/>
      <c r="C1" s="25"/>
      <c r="D1" s="25"/>
    </row>
    <row r="2" spans="1:4">
      <c r="A2" s="25" t="s">
        <v>42</v>
      </c>
      <c r="B2" s="25"/>
      <c r="C2" s="25"/>
      <c r="D2" s="25"/>
    </row>
    <row r="3" spans="1:4" ht="15.75" thickBot="1">
      <c r="A3" s="25"/>
      <c r="B3" s="25"/>
      <c r="C3" s="25"/>
      <c r="D3" s="25"/>
    </row>
    <row r="4" spans="1:4" ht="15.75" thickBot="1">
      <c r="A4" s="26" t="s">
        <v>36</v>
      </c>
      <c r="B4" s="26" t="s">
        <v>56</v>
      </c>
      <c r="C4" s="26" t="s">
        <v>37</v>
      </c>
      <c r="D4" s="26" t="s">
        <v>38</v>
      </c>
    </row>
    <row r="5" spans="1:4" s="32" customFormat="1" ht="15.75" thickBot="1">
      <c r="A5" s="30" t="s">
        <v>57</v>
      </c>
      <c r="B5" s="31">
        <v>48308.639999999999</v>
      </c>
      <c r="C5" s="30" t="s">
        <v>12</v>
      </c>
      <c r="D5" s="31">
        <v>912</v>
      </c>
    </row>
    <row r="6" spans="1:4" s="32" customFormat="1" ht="15.75" thickBot="1">
      <c r="A6" s="30" t="s">
        <v>58</v>
      </c>
      <c r="B6" s="31">
        <v>48149.73</v>
      </c>
      <c r="C6" s="30" t="s">
        <v>12</v>
      </c>
      <c r="D6" s="31">
        <v>909</v>
      </c>
    </row>
    <row r="7" spans="1:4" s="32" customFormat="1" ht="15.75" thickBot="1">
      <c r="A7" s="30" t="s">
        <v>59</v>
      </c>
      <c r="B7" s="31">
        <v>1938.12</v>
      </c>
      <c r="C7" s="30" t="s">
        <v>60</v>
      </c>
      <c r="D7" s="31">
        <v>4</v>
      </c>
    </row>
    <row r="8" spans="1:4" s="32" customFormat="1" ht="15.75" thickBot="1">
      <c r="A8" s="30" t="s">
        <v>61</v>
      </c>
      <c r="B8" s="31">
        <v>1300.75</v>
      </c>
      <c r="C8" s="30" t="s">
        <v>3</v>
      </c>
      <c r="D8" s="31">
        <v>14452.8</v>
      </c>
    </row>
    <row r="9" spans="1:4" s="32" customFormat="1" ht="15.75" thickBot="1">
      <c r="A9" s="30" t="s">
        <v>62</v>
      </c>
      <c r="B9" s="31">
        <v>1300.75</v>
      </c>
      <c r="C9" s="30" t="s">
        <v>3</v>
      </c>
      <c r="D9" s="31">
        <v>14452.8</v>
      </c>
    </row>
    <row r="10" spans="1:4" s="32" customFormat="1" ht="15.75" thickBot="1">
      <c r="A10" s="30" t="s">
        <v>39</v>
      </c>
      <c r="B10" s="31">
        <v>1022.4</v>
      </c>
      <c r="C10" s="30" t="s">
        <v>3</v>
      </c>
      <c r="D10" s="31">
        <v>720</v>
      </c>
    </row>
    <row r="11" spans="1:4" s="32" customFormat="1" ht="15.75" thickBot="1">
      <c r="A11" s="30" t="s">
        <v>39</v>
      </c>
      <c r="B11" s="31">
        <v>2045.51</v>
      </c>
      <c r="C11" s="30" t="s">
        <v>3</v>
      </c>
      <c r="D11" s="31">
        <v>1440.5</v>
      </c>
    </row>
    <row r="12" spans="1:4" s="32" customFormat="1" ht="15.75" thickBot="1">
      <c r="A12" s="30" t="s">
        <v>31</v>
      </c>
      <c r="B12" s="31">
        <v>5665.52</v>
      </c>
      <c r="C12" s="30" t="s">
        <v>25</v>
      </c>
      <c r="D12" s="31">
        <v>7</v>
      </c>
    </row>
    <row r="13" spans="1:4" s="32" customFormat="1" ht="15.75" thickBot="1">
      <c r="A13" s="30" t="s">
        <v>63</v>
      </c>
      <c r="B13" s="31">
        <v>362.51</v>
      </c>
      <c r="C13" s="30" t="s">
        <v>44</v>
      </c>
      <c r="D13" s="31">
        <v>1</v>
      </c>
    </row>
    <row r="14" spans="1:4" s="32" customFormat="1" ht="15.75" thickBot="1">
      <c r="A14" s="30" t="s">
        <v>64</v>
      </c>
      <c r="B14" s="31">
        <v>158.80000000000001</v>
      </c>
      <c r="C14" s="30" t="s">
        <v>44</v>
      </c>
      <c r="D14" s="31">
        <v>2</v>
      </c>
    </row>
    <row r="15" spans="1:4" s="32" customFormat="1" ht="15.75" thickBot="1">
      <c r="A15" s="30" t="s">
        <v>65</v>
      </c>
      <c r="B15" s="31">
        <v>113.5</v>
      </c>
      <c r="C15" s="30" t="s">
        <v>3</v>
      </c>
      <c r="D15" s="31">
        <v>6676.57</v>
      </c>
    </row>
    <row r="16" spans="1:4" s="32" customFormat="1" ht="15.75" thickBot="1">
      <c r="A16" s="30" t="s">
        <v>66</v>
      </c>
      <c r="B16" s="31">
        <v>3825.97</v>
      </c>
      <c r="C16" s="30" t="s">
        <v>44</v>
      </c>
      <c r="D16" s="31">
        <v>1</v>
      </c>
    </row>
    <row r="17" spans="1:4" s="32" customFormat="1" ht="15.75" thickBot="1">
      <c r="A17" s="30" t="s">
        <v>67</v>
      </c>
      <c r="B17" s="31">
        <v>1403.5</v>
      </c>
      <c r="C17" s="30" t="s">
        <v>4</v>
      </c>
      <c r="D17" s="31">
        <v>5</v>
      </c>
    </row>
    <row r="18" spans="1:4" s="32" customFormat="1" ht="15.75" thickBot="1">
      <c r="A18" s="30" t="s">
        <v>68</v>
      </c>
      <c r="B18" s="31">
        <v>141</v>
      </c>
      <c r="C18" s="30" t="s">
        <v>3</v>
      </c>
      <c r="D18" s="31">
        <v>30</v>
      </c>
    </row>
    <row r="19" spans="1:4" s="32" customFormat="1" ht="15.75" thickBot="1">
      <c r="A19" s="30" t="s">
        <v>69</v>
      </c>
      <c r="B19" s="31">
        <v>4132.8</v>
      </c>
      <c r="C19" s="30" t="s">
        <v>4</v>
      </c>
      <c r="D19" s="31">
        <v>15</v>
      </c>
    </row>
    <row r="20" spans="1:4" s="32" customFormat="1" ht="15.75" thickBot="1">
      <c r="A20" s="30" t="s">
        <v>70</v>
      </c>
      <c r="B20" s="31">
        <v>690.36</v>
      </c>
      <c r="C20" s="30" t="s">
        <v>4</v>
      </c>
      <c r="D20" s="31">
        <v>4</v>
      </c>
    </row>
    <row r="21" spans="1:4" s="32" customFormat="1" ht="15.75" thickBot="1">
      <c r="A21" s="30" t="s">
        <v>34</v>
      </c>
      <c r="B21" s="31">
        <v>467</v>
      </c>
      <c r="C21" s="30" t="s">
        <v>44</v>
      </c>
      <c r="D21" s="31">
        <v>10</v>
      </c>
    </row>
    <row r="22" spans="1:4" s="32" customFormat="1" ht="15.75" thickBot="1">
      <c r="A22" s="30" t="s">
        <v>71</v>
      </c>
      <c r="B22" s="31">
        <v>941.4</v>
      </c>
      <c r="C22" s="30" t="s">
        <v>4</v>
      </c>
      <c r="D22" s="31">
        <v>10</v>
      </c>
    </row>
    <row r="23" spans="1:4" s="32" customFormat="1" ht="15.75" thickBot="1">
      <c r="A23" s="30" t="s">
        <v>72</v>
      </c>
      <c r="B23" s="31">
        <v>1267.74</v>
      </c>
      <c r="C23" s="30" t="s">
        <v>44</v>
      </c>
      <c r="D23" s="31">
        <v>1</v>
      </c>
    </row>
    <row r="24" spans="1:4" s="32" customFormat="1" ht="15.75" thickBot="1">
      <c r="A24" s="30" t="s">
        <v>73</v>
      </c>
      <c r="B24" s="31">
        <v>33253.5</v>
      </c>
      <c r="C24" s="30" t="s">
        <v>3</v>
      </c>
      <c r="D24" s="31">
        <v>35</v>
      </c>
    </row>
    <row r="25" spans="1:4" s="32" customFormat="1" ht="15.75" thickBot="1">
      <c r="A25" s="30" t="s">
        <v>74</v>
      </c>
      <c r="B25" s="31">
        <v>13550</v>
      </c>
      <c r="C25" s="30" t="s">
        <v>4</v>
      </c>
      <c r="D25" s="31">
        <v>10</v>
      </c>
    </row>
    <row r="26" spans="1:4" s="32" customFormat="1" ht="15.75" thickBot="1">
      <c r="A26" s="30" t="s">
        <v>75</v>
      </c>
      <c r="B26" s="31">
        <v>42711.199999999997</v>
      </c>
      <c r="C26" s="30" t="s">
        <v>4</v>
      </c>
      <c r="D26" s="31">
        <v>26.3</v>
      </c>
    </row>
    <row r="27" spans="1:4" s="32" customFormat="1" ht="15.75" thickBot="1">
      <c r="A27" s="30" t="s">
        <v>76</v>
      </c>
      <c r="B27" s="31">
        <v>356.25</v>
      </c>
      <c r="C27" s="30" t="s">
        <v>44</v>
      </c>
      <c r="D27" s="31">
        <v>5</v>
      </c>
    </row>
    <row r="28" spans="1:4" s="32" customFormat="1" ht="15.75" thickBot="1">
      <c r="A28" s="30" t="s">
        <v>77</v>
      </c>
      <c r="B28" s="31">
        <v>4523.58</v>
      </c>
      <c r="C28" s="30" t="s">
        <v>44</v>
      </c>
      <c r="D28" s="31">
        <v>6</v>
      </c>
    </row>
    <row r="29" spans="1:4" s="32" customFormat="1" ht="15.75" thickBot="1">
      <c r="A29" s="30" t="s">
        <v>78</v>
      </c>
      <c r="B29" s="31">
        <v>5489.91</v>
      </c>
      <c r="C29" s="30" t="s">
        <v>44</v>
      </c>
      <c r="D29" s="31">
        <v>9</v>
      </c>
    </row>
    <row r="30" spans="1:4" s="32" customFormat="1" ht="15.75" thickBot="1">
      <c r="A30" s="30" t="s">
        <v>35</v>
      </c>
      <c r="B30" s="31">
        <v>1918.9</v>
      </c>
      <c r="C30" s="30" t="s">
        <v>44</v>
      </c>
      <c r="D30" s="31">
        <v>1</v>
      </c>
    </row>
    <row r="31" spans="1:4" s="32" customFormat="1" ht="15.75" thickBot="1">
      <c r="A31" s="30" t="s">
        <v>79</v>
      </c>
      <c r="B31" s="31">
        <v>954.41</v>
      </c>
      <c r="C31" s="30" t="s">
        <v>44</v>
      </c>
      <c r="D31" s="31">
        <v>1</v>
      </c>
    </row>
    <row r="32" spans="1:4" s="32" customFormat="1" ht="15.75" thickBot="1">
      <c r="A32" s="30" t="s">
        <v>80</v>
      </c>
      <c r="B32" s="31">
        <v>2192</v>
      </c>
      <c r="C32" s="30" t="s">
        <v>4</v>
      </c>
      <c r="D32" s="31">
        <v>2</v>
      </c>
    </row>
    <row r="33" spans="1:4" s="32" customFormat="1" ht="15.75" thickBot="1">
      <c r="A33" s="30" t="s">
        <v>81</v>
      </c>
      <c r="B33" s="31">
        <v>9468</v>
      </c>
      <c r="C33" s="30" t="s">
        <v>4</v>
      </c>
      <c r="D33" s="31">
        <v>12</v>
      </c>
    </row>
    <row r="34" spans="1:4" s="32" customFormat="1" ht="15.75" thickBot="1">
      <c r="A34" s="30" t="s">
        <v>82</v>
      </c>
      <c r="B34" s="31">
        <v>11562.24</v>
      </c>
      <c r="C34" s="30" t="s">
        <v>3</v>
      </c>
      <c r="D34" s="31">
        <v>14452.8</v>
      </c>
    </row>
    <row r="35" spans="1:4" s="32" customFormat="1" ht="15.75" thickBot="1">
      <c r="A35" s="30" t="s">
        <v>83</v>
      </c>
      <c r="B35" s="31">
        <v>13007.52</v>
      </c>
      <c r="C35" s="30" t="s">
        <v>3</v>
      </c>
      <c r="D35" s="31">
        <v>14452.8</v>
      </c>
    </row>
    <row r="36" spans="1:4" s="32" customFormat="1" ht="15.75" thickBot="1">
      <c r="A36" s="30" t="s">
        <v>84</v>
      </c>
      <c r="B36" s="31">
        <v>16213.62</v>
      </c>
      <c r="C36" s="30" t="s">
        <v>3</v>
      </c>
      <c r="D36" s="31">
        <v>10197.25</v>
      </c>
    </row>
    <row r="37" spans="1:4" s="32" customFormat="1" ht="15.75" thickBot="1">
      <c r="A37" s="30" t="s">
        <v>85</v>
      </c>
      <c r="B37" s="31">
        <v>18961.14</v>
      </c>
      <c r="C37" s="30" t="s">
        <v>3</v>
      </c>
      <c r="D37" s="31">
        <v>11422.37</v>
      </c>
    </row>
    <row r="38" spans="1:4" s="32" customFormat="1" ht="15.75" thickBot="1">
      <c r="A38" s="30" t="s">
        <v>86</v>
      </c>
      <c r="B38" s="31">
        <v>35409.360000000001</v>
      </c>
      <c r="C38" s="30" t="s">
        <v>3</v>
      </c>
      <c r="D38" s="31">
        <v>14452.8</v>
      </c>
    </row>
    <row r="39" spans="1:4" s="32" customFormat="1" ht="15.75" thickBot="1">
      <c r="A39" s="30" t="s">
        <v>87</v>
      </c>
      <c r="B39" s="31">
        <v>35409.360000000001</v>
      </c>
      <c r="C39" s="30" t="s">
        <v>3</v>
      </c>
      <c r="D39" s="31">
        <v>14452.8</v>
      </c>
    </row>
    <row r="40" spans="1:4" s="32" customFormat="1" ht="15.75" thickBot="1">
      <c r="A40" s="30" t="s">
        <v>88</v>
      </c>
      <c r="B40" s="31">
        <v>2901.92</v>
      </c>
      <c r="C40" s="30" t="s">
        <v>25</v>
      </c>
      <c r="D40" s="31">
        <v>4</v>
      </c>
    </row>
    <row r="41" spans="1:4" s="32" customFormat="1" ht="15.75" thickBot="1">
      <c r="A41" s="30" t="s">
        <v>89</v>
      </c>
      <c r="B41" s="31">
        <v>54342.53</v>
      </c>
      <c r="C41" s="30" t="s">
        <v>3</v>
      </c>
      <c r="D41" s="31">
        <v>14452.8</v>
      </c>
    </row>
    <row r="42" spans="1:4" s="32" customFormat="1" ht="15.75" thickBot="1">
      <c r="A42" s="30" t="s">
        <v>90</v>
      </c>
      <c r="B42" s="31">
        <v>57088.56</v>
      </c>
      <c r="C42" s="30" t="s">
        <v>3</v>
      </c>
      <c r="D42" s="31">
        <v>14452.8</v>
      </c>
    </row>
    <row r="43" spans="1:4" s="32" customFormat="1" ht="15.75" thickBot="1">
      <c r="A43" s="30" t="s">
        <v>26</v>
      </c>
      <c r="B43" s="31">
        <v>359.2</v>
      </c>
      <c r="C43" s="30" t="s">
        <v>44</v>
      </c>
      <c r="D43" s="31">
        <v>2</v>
      </c>
    </row>
    <row r="44" spans="1:4" s="32" customFormat="1" ht="15.75" thickBot="1">
      <c r="A44" s="30" t="s">
        <v>26</v>
      </c>
      <c r="B44" s="31">
        <v>342.68</v>
      </c>
      <c r="C44" s="30" t="s">
        <v>44</v>
      </c>
      <c r="D44" s="31">
        <v>2</v>
      </c>
    </row>
    <row r="45" spans="1:4" s="32" customFormat="1" ht="15.75" thickBot="1">
      <c r="A45" s="30" t="s">
        <v>91</v>
      </c>
      <c r="B45" s="31">
        <v>1156.22</v>
      </c>
      <c r="C45" s="30" t="s">
        <v>3</v>
      </c>
      <c r="D45" s="31">
        <v>14452.8</v>
      </c>
    </row>
    <row r="46" spans="1:4" s="32" customFormat="1" ht="15.75" thickBot="1">
      <c r="A46" s="30" t="s">
        <v>92</v>
      </c>
      <c r="B46" s="31">
        <v>1300.75</v>
      </c>
      <c r="C46" s="30" t="s">
        <v>3</v>
      </c>
      <c r="D46" s="31">
        <v>14452.8</v>
      </c>
    </row>
    <row r="47" spans="1:4" s="32" customFormat="1" ht="15.75" thickBot="1">
      <c r="A47" s="30" t="s">
        <v>93</v>
      </c>
      <c r="B47" s="31">
        <v>5492.06</v>
      </c>
      <c r="C47" s="30" t="s">
        <v>3</v>
      </c>
      <c r="D47" s="31">
        <v>14452.8</v>
      </c>
    </row>
    <row r="48" spans="1:4" s="32" customFormat="1" ht="15.75" thickBot="1">
      <c r="A48" s="30" t="s">
        <v>94</v>
      </c>
      <c r="B48" s="31">
        <v>5492.06</v>
      </c>
      <c r="C48" s="30" t="s">
        <v>3</v>
      </c>
      <c r="D48" s="31">
        <v>14452.8</v>
      </c>
    </row>
    <row r="49" spans="1:4" s="32" customFormat="1" ht="15.75" thickBot="1">
      <c r="A49" s="30" t="s">
        <v>95</v>
      </c>
      <c r="B49" s="31">
        <v>140.74</v>
      </c>
      <c r="C49" s="30" t="s">
        <v>44</v>
      </c>
      <c r="D49" s="31">
        <v>1</v>
      </c>
    </row>
    <row r="50" spans="1:4" s="32" customFormat="1" ht="15.75" thickBot="1">
      <c r="A50" s="30" t="s">
        <v>28</v>
      </c>
      <c r="B50" s="31">
        <v>540</v>
      </c>
      <c r="C50" s="30" t="s">
        <v>27</v>
      </c>
      <c r="D50" s="31">
        <v>0.6</v>
      </c>
    </row>
    <row r="51" spans="1:4" s="32" customFormat="1" ht="15.75" thickBot="1">
      <c r="A51" s="30" t="s">
        <v>96</v>
      </c>
      <c r="B51" s="31">
        <v>2786</v>
      </c>
      <c r="C51" s="30" t="s">
        <v>44</v>
      </c>
      <c r="D51" s="31">
        <v>1</v>
      </c>
    </row>
    <row r="52" spans="1:4" s="32" customFormat="1" ht="15.75" thickBot="1">
      <c r="A52" s="30" t="s">
        <v>97</v>
      </c>
      <c r="B52" s="31">
        <v>1656.8</v>
      </c>
      <c r="C52" s="30" t="s">
        <v>4</v>
      </c>
      <c r="D52" s="31">
        <v>40</v>
      </c>
    </row>
    <row r="53" spans="1:4" s="32" customFormat="1" ht="15.75" thickBot="1">
      <c r="A53" s="30" t="s">
        <v>98</v>
      </c>
      <c r="B53" s="31">
        <v>225.84</v>
      </c>
      <c r="C53" s="30" t="s">
        <v>44</v>
      </c>
      <c r="D53" s="31">
        <v>2</v>
      </c>
    </row>
    <row r="54" spans="1:4" s="32" customFormat="1" ht="15.75" thickBot="1">
      <c r="A54" s="30" t="s">
        <v>11</v>
      </c>
      <c r="B54" s="31">
        <v>621.53</v>
      </c>
      <c r="C54" s="30" t="s">
        <v>25</v>
      </c>
      <c r="D54" s="31">
        <v>1</v>
      </c>
    </row>
    <row r="55" spans="1:4" s="32" customFormat="1" ht="15.75" thickBot="1">
      <c r="A55" s="30" t="s">
        <v>40</v>
      </c>
      <c r="B55" s="31">
        <v>1243.06</v>
      </c>
      <c r="C55" s="30" t="s">
        <v>25</v>
      </c>
      <c r="D55" s="31">
        <v>2</v>
      </c>
    </row>
    <row r="56" spans="1:4" s="32" customFormat="1" ht="15.75" thickBot="1">
      <c r="A56" s="30" t="s">
        <v>99</v>
      </c>
      <c r="B56" s="31">
        <v>4815</v>
      </c>
      <c r="C56" s="30" t="s">
        <v>4</v>
      </c>
      <c r="D56" s="31">
        <v>3</v>
      </c>
    </row>
    <row r="57" spans="1:4" s="32" customFormat="1" ht="15.75" thickBot="1">
      <c r="A57" s="30" t="s">
        <v>100</v>
      </c>
      <c r="B57" s="31">
        <v>3525</v>
      </c>
      <c r="C57" s="30" t="s">
        <v>4</v>
      </c>
      <c r="D57" s="31">
        <v>3</v>
      </c>
    </row>
    <row r="58" spans="1:4" ht="15.75" thickBot="1">
      <c r="A58" s="27"/>
      <c r="B58" s="29">
        <v>512246.93999999994</v>
      </c>
      <c r="C58" s="27"/>
      <c r="D58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2019-02-27T04:51:22Z</cp:lastPrinted>
  <dcterms:created xsi:type="dcterms:W3CDTF">2016-03-18T02:51:51Z</dcterms:created>
  <dcterms:modified xsi:type="dcterms:W3CDTF">2020-03-18T01:18:08Z</dcterms:modified>
</cp:coreProperties>
</file>