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Осетровка, д. 16" sheetId="1" r:id="rId1"/>
    <sheet name="Работы 2019 " sheetId="3" r:id="rId2"/>
    <sheet name="Справка" sheetId="4" r:id="rId3"/>
  </sheets>
  <definedNames>
    <definedName name="_xlnm._FilterDatabase" localSheetId="1" hidden="1">'Работы 2019 '!$A$3:$E$28</definedName>
    <definedName name="_xlnm.Print_Area" localSheetId="0">'Осетровка, д. 16'!$A$1:$E$56</definedName>
  </definedNames>
  <calcPr calcId="144525"/>
</workbook>
</file>

<file path=xl/calcChain.xml><?xml version="1.0" encoding="utf-8"?>
<calcChain xmlns="http://schemas.openxmlformats.org/spreadsheetml/2006/main">
  <c r="B8" i="1" l="1"/>
  <c r="B27" i="1" l="1"/>
  <c r="B42" i="1" l="1"/>
  <c r="B39" i="1"/>
  <c r="B30" i="1"/>
  <c r="B22" i="1"/>
  <c r="B19" i="1"/>
  <c r="B16" i="1"/>
  <c r="B13" i="1"/>
  <c r="B46" i="1"/>
  <c r="B10" i="1"/>
  <c r="B9" i="1" s="1"/>
  <c r="B52" i="1"/>
  <c r="B11" i="1" l="1"/>
  <c r="B53" i="1"/>
  <c r="B51" i="1"/>
  <c r="B54" i="1" l="1"/>
  <c r="B55" i="1" s="1"/>
  <c r="B56" i="1" s="1"/>
  <c r="H53" i="1"/>
</calcChain>
</file>

<file path=xl/sharedStrings.xml><?xml version="1.0" encoding="utf-8"?>
<sst xmlns="http://schemas.openxmlformats.org/spreadsheetml/2006/main" count="230" uniqueCount="113">
  <si>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</si>
  <si>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</si>
  <si>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</si>
  <si>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</si>
  <si>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</si>
  <si>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</si>
  <si>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</si>
  <si>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</si>
  <si>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</si>
  <si>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</si>
  <si>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</si>
  <si>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</si>
  <si>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</si>
  <si>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</si>
  <si>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</si>
  <si>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</si>
  <si>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</si>
  <si>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</si>
  <si>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</si>
  <si>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</si>
  <si>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</si>
  <si>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</si>
  <si>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</si>
  <si>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</si>
  <si>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</si>
  <si>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</si>
  <si>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</si>
  <si>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</si>
  <si>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</si>
  <si>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осмотр подвала</t>
  </si>
  <si>
    <t>раз</t>
  </si>
  <si>
    <t>Адрес: мкр. Осетровка, д. 16</t>
  </si>
  <si>
    <t>1 стояк</t>
  </si>
  <si>
    <t>Наименование работ</t>
  </si>
  <si>
    <t>Сумма</t>
  </si>
  <si>
    <t>Ед.изм</t>
  </si>
  <si>
    <t>Кол-во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</si>
  <si>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</si>
  <si>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</si>
  <si>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</si>
  <si>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</si>
  <si>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</si>
  <si>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</si>
  <si>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</si>
  <si>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</si>
  <si>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</si>
  <si>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</si>
  <si>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 на 31.12.2019 г.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</si>
  <si>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</si>
  <si>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ОСЕТРОВКА мкр д.16                                           </t>
  </si>
  <si>
    <t>Вывоз ТКО 1,2 кв. 2019 г. к=0,6;0,8;0,85;0,9;1</t>
  </si>
  <si>
    <t>Вывоз ТКО 3,4 кв. 2019 г. к=0,6;0,8;0,85;0,9;1</t>
  </si>
  <si>
    <t>Закрытие и открытие стояков</t>
  </si>
  <si>
    <t>Организация мест накоп.ртуть сод-х ламп 3,4 кв. 20</t>
  </si>
  <si>
    <t>Смена стекл</t>
  </si>
  <si>
    <t>Смена труб канализации д.100</t>
  </si>
  <si>
    <t>Содержание ДРС 1,2 кв.2019 г. К=0,6</t>
  </si>
  <si>
    <t>Содержание ДРС 3,4 кв. 2019 г.коэф. 0,6</t>
  </si>
  <si>
    <t>Тех.обслуживание ГО К=0,6;0,8;0,85;0,9;1 (3,4 кв.</t>
  </si>
  <si>
    <t>Тех.обслуживание ГО к=0,6;0,8;0,85;0,9;1 (1,2 кв.2019)</t>
  </si>
  <si>
    <t>Тех.обслуживание ГО к=0,6;0,8;0,85;0,9;1 (1,2 кв.2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</si>
  <si>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</si>
  <si>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</si>
  <si>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</si>
  <si>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</si>
  <si>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</si>
  <si>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</si>
  <si>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К=0,6;0,8;0,85;0,9;1</t>
  </si>
  <si>
    <t>Управление жилым фондом 3,4 кв. 2019г. К=0,6;0,8;0</t>
  </si>
  <si>
    <t>Установка светильников с датчиком на движение</t>
  </si>
  <si>
    <t>шт.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</si>
  <si>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</si>
  <si>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</si>
  <si>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</si>
  <si>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плдготовка ту 697</t>
  </si>
  <si>
    <t>т\у</t>
  </si>
  <si>
    <t>санитарная обрезка сухих вершин  и веток  деревьев</t>
  </si>
  <si>
    <t>Общий итог</t>
  </si>
  <si>
    <t>№ раб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</si>
  <si>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</si>
  <si>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</si>
  <si>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</si>
  <si>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</si>
  <si>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</si>
  <si>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</si>
  <si>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</si>
  <si>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</si>
  <si>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</si>
  <si>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</si>
  <si>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</si>
  <si>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</si>
  <si>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ОСЕТРОВКА мкр д.16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</si>
  <si>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</si>
  <si>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</si>
  <si>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</si>
  <si>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</si>
  <si>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</si>
  <si>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</si>
  <si>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</si>
  <si>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</si>
  <si>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</si>
  <si>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</si>
  <si>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</si>
  <si>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</si>
  <si>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</si>
  <si>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</si>
  <si>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Тех.обслуживание ГО К=0,6;0,8;0,85;0,9;1 (3,4 кв. 2019)</t>
  </si>
  <si>
    <t>Хол.вода потр.при содер.общ.имущ. в МКД 1,2 кв.2019 г.</t>
  </si>
  <si>
    <t>Хол.вода потр.при содер.общ.имущ. в МКД 3,4 кв.2019 г.</t>
  </si>
  <si>
    <t>Электрическая энергия потр.при содержании общего имущ. МДК 1,2 кв. 2019 г.</t>
  </si>
  <si>
    <t>Электрическая энергия потр.при содержании общего имущ. МДК 3,4 кв. 2019 г.</t>
  </si>
  <si>
    <t>Организация мест накоп.ртуть сод-х ламп 3,4 кв.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</si>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</sst>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6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vertical="center"/>
    </xf>
    <xf numFmtId="0" fontId="10" fillId="0" borderId="2" xfId="2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0" fillId="0" borderId="2" xfId="0" applyNumberFormat="1" applyFill="1" applyBorder="1"/>
    <xf numFmtId="4" fontId="6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9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/>
    <xf numFmtId="4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center" vertical="top" wrapText="1"/>
    </xf>
    <xf numFmtId="2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6"/>
  <sheetViews>
    <sheetView tabSelected="1" workbookViewId="0">
      <pane ySplit="3" topLeftCell="A4" activePane="bottomLeft" state="frozen"/>
      <selection pane="bottomLeft" activeCell="I12" sqref="I12"/>
    </sheetView>
  </sheetViews>
  <sheetFormatPr defaultRowHeight="15" x14ac:dyDescent="0.25"/>
  <cols>
    <col min="1" max="1" width="74" style="7" customWidth="1"/>
    <col min="2" max="2" width="18.85546875" style="8" customWidth="1"/>
    <col min="3" max="3" width="12.140625" style="15" customWidth="1"/>
    <col min="4" max="4" width="15.7109375" style="19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8" customHeight="1" x14ac:dyDescent="0.25">
      <c r="A1" s="39" t="s">
        <v>0</v>
      </c>
      <c r="B1" s="39"/>
      <c r="C1" s="39"/>
      <c r="D1" s="39"/>
    </row>
    <row r="2" spans="1:4" x14ac:dyDescent="0.25">
      <c r="A2" s="4" t="s">
        <v>31</v>
      </c>
      <c r="B2" s="41" t="s">
        <v>38</v>
      </c>
      <c r="C2" s="42"/>
      <c r="D2" s="43"/>
    </row>
    <row r="3" spans="1:4" ht="63" customHeight="1" x14ac:dyDescent="0.25">
      <c r="A3" s="3" t="s">
        <v>1</v>
      </c>
      <c r="B3" s="10" t="s">
        <v>28</v>
      </c>
      <c r="C3" s="11" t="s">
        <v>2</v>
      </c>
      <c r="D3" s="10" t="s">
        <v>3</v>
      </c>
    </row>
    <row r="4" spans="1:4" x14ac:dyDescent="0.25">
      <c r="A4" s="3" t="s">
        <v>39</v>
      </c>
      <c r="B4" s="24">
        <v>86462.704599999939</v>
      </c>
      <c r="C4" s="62" t="s">
        <v>112</v>
      </c>
      <c r="D4" s="10"/>
    </row>
    <row r="5" spans="1:4" x14ac:dyDescent="0.25">
      <c r="A5" s="44" t="s">
        <v>37</v>
      </c>
      <c r="B5" s="44"/>
      <c r="C5" s="44"/>
      <c r="D5" s="44"/>
    </row>
    <row r="6" spans="1:4" x14ac:dyDescent="0.25">
      <c r="A6" s="3" t="s">
        <v>40</v>
      </c>
      <c r="B6" s="24">
        <v>520488.49</v>
      </c>
      <c r="C6" s="62" t="s">
        <v>112</v>
      </c>
      <c r="D6" s="10"/>
    </row>
    <row r="7" spans="1:4" x14ac:dyDescent="0.25">
      <c r="A7" s="3" t="s">
        <v>41</v>
      </c>
      <c r="B7" s="24">
        <v>553790</v>
      </c>
      <c r="C7" s="62" t="s">
        <v>112</v>
      </c>
      <c r="D7" s="10"/>
    </row>
    <row r="8" spans="1:4" x14ac:dyDescent="0.25">
      <c r="A8" s="3" t="s">
        <v>42</v>
      </c>
      <c r="B8" s="24">
        <f>B7-B6</f>
        <v>33301.510000000009</v>
      </c>
      <c r="C8" s="62" t="s">
        <v>112</v>
      </c>
      <c r="D8" s="10"/>
    </row>
    <row r="9" spans="1:4" x14ac:dyDescent="0.25">
      <c r="A9" s="3" t="s">
        <v>4</v>
      </c>
      <c r="B9" s="24">
        <f>B10</f>
        <v>4757.76</v>
      </c>
      <c r="C9" s="62" t="s">
        <v>112</v>
      </c>
      <c r="D9" s="10"/>
    </row>
    <row r="10" spans="1:4" x14ac:dyDescent="0.25">
      <c r="A10" s="9" t="s">
        <v>5</v>
      </c>
      <c r="B10" s="26">
        <f>396.48*12</f>
        <v>4757.76</v>
      </c>
      <c r="C10" s="12" t="s">
        <v>112</v>
      </c>
      <c r="D10" s="16"/>
    </row>
    <row r="11" spans="1:4" x14ac:dyDescent="0.25">
      <c r="A11" s="4" t="s">
        <v>43</v>
      </c>
      <c r="B11" s="25">
        <f>B6+B9</f>
        <v>525246.25</v>
      </c>
      <c r="C11" s="62" t="s">
        <v>112</v>
      </c>
      <c r="D11" s="13"/>
    </row>
    <row r="12" spans="1:4" x14ac:dyDescent="0.25">
      <c r="A12" s="40" t="s">
        <v>6</v>
      </c>
      <c r="B12" s="40"/>
      <c r="C12" s="40"/>
      <c r="D12" s="40"/>
    </row>
    <row r="13" spans="1:4" x14ac:dyDescent="0.25">
      <c r="A13" s="5" t="s">
        <v>12</v>
      </c>
      <c r="B13" s="25">
        <f>SUM(B14:B15)</f>
        <v>103672.82999999999</v>
      </c>
      <c r="C13" s="62" t="s">
        <v>112</v>
      </c>
      <c r="D13" s="13"/>
    </row>
    <row r="14" spans="1:4" s="33" customFormat="1" x14ac:dyDescent="0.25">
      <c r="A14" s="20" t="s">
        <v>65</v>
      </c>
      <c r="B14" s="26">
        <v>50568.24</v>
      </c>
      <c r="C14" s="21" t="s">
        <v>7</v>
      </c>
      <c r="D14" s="22">
        <v>13449</v>
      </c>
    </row>
    <row r="15" spans="1:4" s="33" customFormat="1" x14ac:dyDescent="0.25">
      <c r="A15" s="20" t="s">
        <v>67</v>
      </c>
      <c r="B15" s="26">
        <v>53104.59</v>
      </c>
      <c r="C15" s="21" t="s">
        <v>7</v>
      </c>
      <c r="D15" s="22">
        <v>13444.2</v>
      </c>
    </row>
    <row r="16" spans="1:4" ht="28.5" x14ac:dyDescent="0.25">
      <c r="A16" s="5" t="s">
        <v>13</v>
      </c>
      <c r="B16" s="25">
        <f>SUM(B17:B18)</f>
        <v>33912.800000000003</v>
      </c>
      <c r="C16" s="62" t="s">
        <v>112</v>
      </c>
      <c r="D16" s="13"/>
    </row>
    <row r="17" spans="1:5" s="33" customFormat="1" x14ac:dyDescent="0.25">
      <c r="A17" s="20" t="s">
        <v>61</v>
      </c>
      <c r="B17" s="26">
        <v>16036.4</v>
      </c>
      <c r="C17" s="21" t="s">
        <v>7</v>
      </c>
      <c r="D17" s="22">
        <v>12627.07</v>
      </c>
    </row>
    <row r="18" spans="1:5" s="33" customFormat="1" x14ac:dyDescent="0.25">
      <c r="A18" s="20" t="s">
        <v>62</v>
      </c>
      <c r="B18" s="26">
        <v>17876.400000000001</v>
      </c>
      <c r="C18" s="21" t="s">
        <v>7</v>
      </c>
      <c r="D18" s="22">
        <v>13440.9</v>
      </c>
    </row>
    <row r="19" spans="1:5" x14ac:dyDescent="0.25">
      <c r="A19" s="5" t="s">
        <v>14</v>
      </c>
      <c r="B19" s="25">
        <f>SUM(B20:B21)</f>
        <v>74687.7</v>
      </c>
      <c r="C19" s="62" t="s">
        <v>112</v>
      </c>
      <c r="D19" s="13"/>
    </row>
    <row r="20" spans="1:5" s="33" customFormat="1" x14ac:dyDescent="0.25">
      <c r="A20" s="20" t="s">
        <v>50</v>
      </c>
      <c r="B20" s="26">
        <v>37714.639999999999</v>
      </c>
      <c r="C20" s="21" t="s">
        <v>15</v>
      </c>
      <c r="D20" s="22">
        <v>712</v>
      </c>
    </row>
    <row r="21" spans="1:5" s="33" customFormat="1" x14ac:dyDescent="0.25">
      <c r="A21" s="20" t="s">
        <v>51</v>
      </c>
      <c r="B21" s="26">
        <v>36973.06</v>
      </c>
      <c r="C21" s="21" t="s">
        <v>15</v>
      </c>
      <c r="D21" s="22">
        <v>698</v>
      </c>
    </row>
    <row r="22" spans="1:5" ht="28.5" x14ac:dyDescent="0.25">
      <c r="A22" s="5" t="s">
        <v>16</v>
      </c>
      <c r="B22" s="25">
        <f>SUM(B23:B26)</f>
        <v>5109.71</v>
      </c>
      <c r="C22" s="62" t="s">
        <v>112</v>
      </c>
      <c r="D22" s="13"/>
    </row>
    <row r="23" spans="1:5" s="33" customFormat="1" x14ac:dyDescent="0.25">
      <c r="A23" s="20" t="s">
        <v>107</v>
      </c>
      <c r="B23" s="26">
        <v>1075.92</v>
      </c>
      <c r="C23" s="21" t="s">
        <v>7</v>
      </c>
      <c r="D23" s="22">
        <v>13449</v>
      </c>
    </row>
    <row r="24" spans="1:5" s="33" customFormat="1" x14ac:dyDescent="0.25">
      <c r="A24" s="20" t="s">
        <v>108</v>
      </c>
      <c r="B24" s="26">
        <v>1075.54</v>
      </c>
      <c r="C24" s="21" t="s">
        <v>7</v>
      </c>
      <c r="D24" s="22">
        <v>13444.2</v>
      </c>
    </row>
    <row r="25" spans="1:5" s="33" customFormat="1" x14ac:dyDescent="0.25">
      <c r="A25" s="20" t="s">
        <v>109</v>
      </c>
      <c r="B25" s="26">
        <v>1479.39</v>
      </c>
      <c r="C25" s="21" t="s">
        <v>7</v>
      </c>
      <c r="D25" s="22">
        <v>13449</v>
      </c>
    </row>
    <row r="26" spans="1:5" s="33" customFormat="1" x14ac:dyDescent="0.25">
      <c r="A26" s="20" t="s">
        <v>110</v>
      </c>
      <c r="B26" s="26">
        <v>1478.86</v>
      </c>
      <c r="C26" s="21" t="s">
        <v>7</v>
      </c>
      <c r="D26" s="22">
        <v>13444.2</v>
      </c>
    </row>
    <row r="27" spans="1:5" ht="42.75" x14ac:dyDescent="0.25">
      <c r="A27" s="5" t="s">
        <v>17</v>
      </c>
      <c r="B27" s="25">
        <f>SUM(B28:B29)</f>
        <v>2289.0299999999997</v>
      </c>
      <c r="C27" s="62" t="s">
        <v>112</v>
      </c>
      <c r="D27" s="17"/>
    </row>
    <row r="28" spans="1:5" s="33" customFormat="1" x14ac:dyDescent="0.25">
      <c r="A28" s="20" t="s">
        <v>54</v>
      </c>
      <c r="B28" s="26">
        <v>223.33</v>
      </c>
      <c r="C28" s="21" t="s">
        <v>7</v>
      </c>
      <c r="D28" s="22">
        <v>0.3</v>
      </c>
    </row>
    <row r="29" spans="1:5" s="33" customFormat="1" x14ac:dyDescent="0.25">
      <c r="A29" s="20" t="s">
        <v>69</v>
      </c>
      <c r="B29" s="26">
        <v>2065.6999999999998</v>
      </c>
      <c r="C29" s="21" t="s">
        <v>70</v>
      </c>
      <c r="D29" s="22">
        <v>2</v>
      </c>
    </row>
    <row r="30" spans="1:5" ht="42.75" x14ac:dyDescent="0.25">
      <c r="A30" s="5" t="s">
        <v>18</v>
      </c>
      <c r="B30" s="25">
        <f>SUM(B31:B34)</f>
        <v>207396.64</v>
      </c>
      <c r="C30" s="62" t="s">
        <v>112</v>
      </c>
      <c r="D30" s="18"/>
      <c r="E30" s="2" t="s">
        <v>9</v>
      </c>
    </row>
    <row r="31" spans="1:5" s="33" customFormat="1" x14ac:dyDescent="0.25">
      <c r="A31" s="20" t="s">
        <v>52</v>
      </c>
      <c r="B31" s="26">
        <v>2428.08</v>
      </c>
      <c r="C31" s="21" t="s">
        <v>32</v>
      </c>
      <c r="D31" s="22">
        <v>3</v>
      </c>
    </row>
    <row r="32" spans="1:5" s="33" customFormat="1" x14ac:dyDescent="0.25">
      <c r="A32" s="20" t="s">
        <v>55</v>
      </c>
      <c r="B32" s="26">
        <v>2740</v>
      </c>
      <c r="C32" s="21" t="s">
        <v>8</v>
      </c>
      <c r="D32" s="22">
        <v>2.5</v>
      </c>
    </row>
    <row r="33" spans="1:4" s="33" customFormat="1" x14ac:dyDescent="0.25">
      <c r="A33" s="20" t="s">
        <v>29</v>
      </c>
      <c r="B33" s="26">
        <v>1080.56</v>
      </c>
      <c r="C33" s="21" t="s">
        <v>30</v>
      </c>
      <c r="D33" s="22">
        <v>4</v>
      </c>
    </row>
    <row r="34" spans="1:4" s="33" customFormat="1" x14ac:dyDescent="0.25">
      <c r="A34" s="20" t="s">
        <v>74</v>
      </c>
      <c r="B34" s="26">
        <v>201148</v>
      </c>
      <c r="C34" s="21" t="s">
        <v>75</v>
      </c>
      <c r="D34" s="22">
        <v>1</v>
      </c>
    </row>
    <row r="35" spans="1:4" ht="28.5" x14ac:dyDescent="0.25">
      <c r="A35" s="5" t="s">
        <v>19</v>
      </c>
      <c r="B35" s="25">
        <v>0</v>
      </c>
      <c r="C35" s="62" t="s">
        <v>112</v>
      </c>
      <c r="D35" s="17"/>
    </row>
    <row r="36" spans="1:4" ht="28.5" x14ac:dyDescent="0.25">
      <c r="A36" s="5" t="s">
        <v>20</v>
      </c>
      <c r="B36" s="25">
        <v>0</v>
      </c>
      <c r="C36" s="62" t="s">
        <v>112</v>
      </c>
      <c r="D36" s="13"/>
    </row>
    <row r="37" spans="1:4" x14ac:dyDescent="0.25">
      <c r="A37" s="5" t="s">
        <v>21</v>
      </c>
      <c r="B37" s="25">
        <v>0</v>
      </c>
      <c r="C37" s="62" t="s">
        <v>112</v>
      </c>
      <c r="D37" s="13"/>
    </row>
    <row r="38" spans="1:4" ht="28.5" x14ac:dyDescent="0.25">
      <c r="A38" s="5" t="s">
        <v>22</v>
      </c>
      <c r="B38" s="25">
        <v>0</v>
      </c>
      <c r="C38" s="62" t="s">
        <v>112</v>
      </c>
      <c r="D38" s="13"/>
    </row>
    <row r="39" spans="1:4" ht="28.5" x14ac:dyDescent="0.25">
      <c r="A39" s="5" t="s">
        <v>23</v>
      </c>
      <c r="B39" s="25">
        <f>SUM(B40:B41)</f>
        <v>5916.46</v>
      </c>
      <c r="C39" s="62" t="s">
        <v>112</v>
      </c>
      <c r="D39" s="14"/>
    </row>
    <row r="40" spans="1:4" s="33" customFormat="1" x14ac:dyDescent="0.25">
      <c r="A40" s="20" t="s">
        <v>106</v>
      </c>
      <c r="B40" s="26">
        <v>3092.17</v>
      </c>
      <c r="C40" s="21" t="s">
        <v>7</v>
      </c>
      <c r="D40" s="22">
        <v>13444.2</v>
      </c>
    </row>
    <row r="41" spans="1:4" s="33" customFormat="1" x14ac:dyDescent="0.25">
      <c r="A41" s="20" t="s">
        <v>59</v>
      </c>
      <c r="B41" s="26">
        <v>2824.29</v>
      </c>
      <c r="C41" s="21" t="s">
        <v>7</v>
      </c>
      <c r="D41" s="22">
        <v>13449</v>
      </c>
    </row>
    <row r="42" spans="1:4" ht="28.5" x14ac:dyDescent="0.25">
      <c r="A42" s="5" t="s">
        <v>24</v>
      </c>
      <c r="B42" s="25">
        <f>SUM(B43:B44)</f>
        <v>16659.900000000001</v>
      </c>
      <c r="C42" s="62" t="s">
        <v>112</v>
      </c>
      <c r="D42" s="13"/>
    </row>
    <row r="43" spans="1:4" s="33" customFormat="1" x14ac:dyDescent="0.25">
      <c r="A43" s="20" t="s">
        <v>56</v>
      </c>
      <c r="B43" s="26">
        <v>7114.52</v>
      </c>
      <c r="C43" s="21" t="s">
        <v>7</v>
      </c>
      <c r="D43" s="22">
        <v>13449</v>
      </c>
    </row>
    <row r="44" spans="1:4" s="33" customFormat="1" x14ac:dyDescent="0.25">
      <c r="A44" s="20" t="s">
        <v>57</v>
      </c>
      <c r="B44" s="26">
        <v>9545.3799999999992</v>
      </c>
      <c r="C44" s="21" t="s">
        <v>7</v>
      </c>
      <c r="D44" s="22">
        <v>13444.2</v>
      </c>
    </row>
    <row r="45" spans="1:4" ht="28.5" x14ac:dyDescent="0.25">
      <c r="A45" s="5" t="s">
        <v>25</v>
      </c>
      <c r="B45" s="25">
        <v>0</v>
      </c>
      <c r="C45" s="62" t="s">
        <v>112</v>
      </c>
      <c r="D45" s="17"/>
    </row>
    <row r="46" spans="1:4" ht="42.75" x14ac:dyDescent="0.25">
      <c r="A46" s="5" t="s">
        <v>26</v>
      </c>
      <c r="B46" s="25">
        <f>B47+B48+B49+B50</f>
        <v>66108.209999999992</v>
      </c>
      <c r="C46" s="62" t="s">
        <v>112</v>
      </c>
      <c r="D46" s="17"/>
    </row>
    <row r="47" spans="1:4" s="33" customFormat="1" x14ac:dyDescent="0.25">
      <c r="A47" s="20" t="s">
        <v>111</v>
      </c>
      <c r="B47" s="26">
        <v>105.62</v>
      </c>
      <c r="C47" s="21" t="s">
        <v>7</v>
      </c>
      <c r="D47" s="22">
        <v>6212.85</v>
      </c>
    </row>
    <row r="48" spans="1:4" s="33" customFormat="1" x14ac:dyDescent="0.25">
      <c r="A48" s="20" t="s">
        <v>63</v>
      </c>
      <c r="B48" s="26">
        <v>31614.12</v>
      </c>
      <c r="C48" s="21" t="s">
        <v>7</v>
      </c>
      <c r="D48" s="22">
        <v>12851.27</v>
      </c>
    </row>
    <row r="49" spans="1:8" s="33" customFormat="1" x14ac:dyDescent="0.25">
      <c r="A49" s="20" t="s">
        <v>64</v>
      </c>
      <c r="B49" s="26">
        <v>32930.22</v>
      </c>
      <c r="C49" s="21" t="s">
        <v>7</v>
      </c>
      <c r="D49" s="22">
        <v>13440.9</v>
      </c>
    </row>
    <row r="50" spans="1:8" s="33" customFormat="1" x14ac:dyDescent="0.25">
      <c r="A50" s="20" t="s">
        <v>76</v>
      </c>
      <c r="B50" s="26">
        <v>1458.25</v>
      </c>
      <c r="C50" s="21" t="s">
        <v>70</v>
      </c>
      <c r="D50" s="22">
        <v>1</v>
      </c>
    </row>
    <row r="51" spans="1:8" x14ac:dyDescent="0.25">
      <c r="A51" s="5" t="s">
        <v>27</v>
      </c>
      <c r="B51" s="25">
        <f>B52</f>
        <v>2880</v>
      </c>
      <c r="C51" s="62" t="s">
        <v>112</v>
      </c>
      <c r="D51" s="17"/>
    </row>
    <row r="52" spans="1:8" ht="30" x14ac:dyDescent="0.25">
      <c r="A52" s="6" t="s">
        <v>10</v>
      </c>
      <c r="B52" s="27">
        <f>D52*5*12</f>
        <v>2880</v>
      </c>
      <c r="C52" s="14" t="s">
        <v>11</v>
      </c>
      <c r="D52" s="38">
        <v>48</v>
      </c>
    </row>
    <row r="53" spans="1:8" x14ac:dyDescent="0.25">
      <c r="A53" s="4" t="s">
        <v>44</v>
      </c>
      <c r="B53" s="25">
        <f>B13++B16+B19+B22+B27+B30+B35+B36+B38+B39+B42+B45+B46</f>
        <v>515753.28</v>
      </c>
      <c r="C53" s="62" t="s">
        <v>112</v>
      </c>
      <c r="D53" s="14"/>
      <c r="H53" s="1" t="b">
        <f>B53='Работы 2019 '!C28</f>
        <v>1</v>
      </c>
    </row>
    <row r="54" spans="1:8" x14ac:dyDescent="0.25">
      <c r="A54" s="4" t="s">
        <v>45</v>
      </c>
      <c r="B54" s="25">
        <f>B53*1.2+B51</f>
        <v>621783.93599999999</v>
      </c>
      <c r="C54" s="62" t="s">
        <v>112</v>
      </c>
      <c r="D54" s="13"/>
    </row>
    <row r="55" spans="1:8" x14ac:dyDescent="0.25">
      <c r="A55" s="4" t="s">
        <v>46</v>
      </c>
      <c r="B55" s="25">
        <f>B4+B6+B9-B54</f>
        <v>-10074.981400000048</v>
      </c>
      <c r="C55" s="62" t="s">
        <v>112</v>
      </c>
      <c r="D55" s="13"/>
    </row>
    <row r="56" spans="1:8" ht="28.5" x14ac:dyDescent="0.25">
      <c r="A56" s="5" t="s">
        <v>47</v>
      </c>
      <c r="B56" s="25">
        <f>B55+B8</f>
        <v>23226.528599999961</v>
      </c>
      <c r="C56" s="62" t="s">
        <v>112</v>
      </c>
      <c r="D56" s="13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workbookViewId="0">
      <pane ySplit="3" topLeftCell="A4" activePane="bottomLeft" state="frozen"/>
      <selection pane="bottomLeft" activeCell="L25" sqref="L25"/>
    </sheetView>
  </sheetViews>
  <sheetFormatPr defaultRowHeight="15" x14ac:dyDescent="0.25"/>
  <cols>
    <col min="1" max="1" width="9.85546875" style="28" customWidth="1"/>
    <col min="2" max="2" width="68.140625" customWidth="1"/>
    <col min="3" max="3" width="13.28515625" style="30" customWidth="1"/>
    <col min="4" max="4" width="13.28515625" style="28" customWidth="1"/>
    <col min="5" max="5" width="13.28515625" customWidth="1"/>
  </cols>
  <sheetData>
    <row r="1" spans="1:5" x14ac:dyDescent="0.25">
      <c r="B1" s="29" t="s">
        <v>48</v>
      </c>
      <c r="E1" s="29"/>
    </row>
    <row r="2" spans="1:5" x14ac:dyDescent="0.25">
      <c r="B2" s="29" t="s">
        <v>49</v>
      </c>
      <c r="E2" s="29"/>
    </row>
    <row r="3" spans="1:5" x14ac:dyDescent="0.25">
      <c r="A3" s="31" t="s">
        <v>78</v>
      </c>
      <c r="B3" s="31" t="s">
        <v>33</v>
      </c>
      <c r="C3" s="32" t="s">
        <v>34</v>
      </c>
      <c r="D3" s="31" t="s">
        <v>35</v>
      </c>
      <c r="E3" s="31" t="s">
        <v>36</v>
      </c>
    </row>
    <row r="4" spans="1:5" x14ac:dyDescent="0.25">
      <c r="A4" s="21">
        <v>3</v>
      </c>
      <c r="B4" s="20" t="s">
        <v>50</v>
      </c>
      <c r="C4" s="23">
        <v>37714.639999999999</v>
      </c>
      <c r="D4" s="21" t="s">
        <v>15</v>
      </c>
      <c r="E4" s="20">
        <v>712</v>
      </c>
    </row>
    <row r="5" spans="1:5" x14ac:dyDescent="0.25">
      <c r="A5" s="21">
        <v>3</v>
      </c>
      <c r="B5" s="20" t="s">
        <v>51</v>
      </c>
      <c r="C5" s="23">
        <v>36973.06</v>
      </c>
      <c r="D5" s="21" t="s">
        <v>15</v>
      </c>
      <c r="E5" s="20">
        <v>698</v>
      </c>
    </row>
    <row r="6" spans="1:5" x14ac:dyDescent="0.25">
      <c r="A6" s="21">
        <v>6</v>
      </c>
      <c r="B6" s="20" t="s">
        <v>52</v>
      </c>
      <c r="C6" s="23">
        <v>2428.08</v>
      </c>
      <c r="D6" s="21" t="s">
        <v>32</v>
      </c>
      <c r="E6" s="20">
        <v>3</v>
      </c>
    </row>
    <row r="7" spans="1:5" x14ac:dyDescent="0.25">
      <c r="A7" s="21">
        <v>14</v>
      </c>
      <c r="B7" s="20" t="s">
        <v>53</v>
      </c>
      <c r="C7" s="23">
        <v>105.62</v>
      </c>
      <c r="D7" s="21" t="s">
        <v>7</v>
      </c>
      <c r="E7" s="20">
        <v>6212.85</v>
      </c>
    </row>
    <row r="8" spans="1:5" x14ac:dyDescent="0.25">
      <c r="A8" s="21">
        <v>5</v>
      </c>
      <c r="B8" s="20" t="s">
        <v>54</v>
      </c>
      <c r="C8" s="23">
        <v>223.33</v>
      </c>
      <c r="D8" s="21" t="s">
        <v>7</v>
      </c>
      <c r="E8" s="20">
        <v>0.3</v>
      </c>
    </row>
    <row r="9" spans="1:5" x14ac:dyDescent="0.25">
      <c r="A9" s="21">
        <v>6</v>
      </c>
      <c r="B9" s="20" t="s">
        <v>55</v>
      </c>
      <c r="C9" s="23">
        <v>2740</v>
      </c>
      <c r="D9" s="21" t="s">
        <v>8</v>
      </c>
      <c r="E9" s="20">
        <v>2.5</v>
      </c>
    </row>
    <row r="10" spans="1:5" x14ac:dyDescent="0.25">
      <c r="A10" s="21">
        <v>12</v>
      </c>
      <c r="B10" s="20" t="s">
        <v>56</v>
      </c>
      <c r="C10" s="23">
        <v>7114.52</v>
      </c>
      <c r="D10" s="21" t="s">
        <v>7</v>
      </c>
      <c r="E10" s="20">
        <v>13449</v>
      </c>
    </row>
    <row r="11" spans="1:5" x14ac:dyDescent="0.25">
      <c r="A11" s="21">
        <v>12</v>
      </c>
      <c r="B11" s="20" t="s">
        <v>57</v>
      </c>
      <c r="C11" s="23">
        <v>9545.3799999999992</v>
      </c>
      <c r="D11" s="21" t="s">
        <v>7</v>
      </c>
      <c r="E11" s="20">
        <v>13444.2</v>
      </c>
    </row>
    <row r="12" spans="1:5" x14ac:dyDescent="0.25">
      <c r="A12" s="21">
        <v>11</v>
      </c>
      <c r="B12" s="20" t="s">
        <v>58</v>
      </c>
      <c r="C12" s="23">
        <v>3092.17</v>
      </c>
      <c r="D12" s="21" t="s">
        <v>7</v>
      </c>
      <c r="E12" s="20">
        <v>13444.2</v>
      </c>
    </row>
    <row r="13" spans="1:5" x14ac:dyDescent="0.25">
      <c r="A13" s="21">
        <v>11</v>
      </c>
      <c r="B13" s="20" t="s">
        <v>60</v>
      </c>
      <c r="C13" s="23">
        <v>2824.29</v>
      </c>
      <c r="D13" s="21" t="s">
        <v>7</v>
      </c>
      <c r="E13" s="20">
        <v>13449</v>
      </c>
    </row>
    <row r="14" spans="1:5" x14ac:dyDescent="0.25">
      <c r="A14" s="21">
        <v>2</v>
      </c>
      <c r="B14" s="20" t="s">
        <v>61</v>
      </c>
      <c r="C14" s="23">
        <v>16036.4</v>
      </c>
      <c r="D14" s="21" t="s">
        <v>7</v>
      </c>
      <c r="E14" s="20">
        <v>12627.07</v>
      </c>
    </row>
    <row r="15" spans="1:5" x14ac:dyDescent="0.25">
      <c r="A15" s="21">
        <v>2</v>
      </c>
      <c r="B15" s="20" t="s">
        <v>62</v>
      </c>
      <c r="C15" s="23">
        <v>17876.400000000001</v>
      </c>
      <c r="D15" s="21" t="s">
        <v>7</v>
      </c>
      <c r="E15" s="20">
        <v>13440.9</v>
      </c>
    </row>
    <row r="16" spans="1:5" x14ac:dyDescent="0.25">
      <c r="A16" s="21">
        <v>14</v>
      </c>
      <c r="B16" s="20" t="s">
        <v>63</v>
      </c>
      <c r="C16" s="23">
        <v>31614.12</v>
      </c>
      <c r="D16" s="21" t="s">
        <v>7</v>
      </c>
      <c r="E16" s="20">
        <v>12851.27</v>
      </c>
    </row>
    <row r="17" spans="1:5" x14ac:dyDescent="0.25">
      <c r="A17" s="21">
        <v>14</v>
      </c>
      <c r="B17" s="20" t="s">
        <v>64</v>
      </c>
      <c r="C17" s="23">
        <v>32930.22</v>
      </c>
      <c r="D17" s="21" t="s">
        <v>7</v>
      </c>
      <c r="E17" s="20">
        <v>13440.9</v>
      </c>
    </row>
    <row r="18" spans="1:5" x14ac:dyDescent="0.25">
      <c r="A18" s="21">
        <v>1</v>
      </c>
      <c r="B18" s="20" t="s">
        <v>66</v>
      </c>
      <c r="C18" s="23">
        <v>50568.24</v>
      </c>
      <c r="D18" s="21" t="s">
        <v>7</v>
      </c>
      <c r="E18" s="20">
        <v>13449</v>
      </c>
    </row>
    <row r="19" spans="1:5" x14ac:dyDescent="0.25">
      <c r="A19" s="21">
        <v>1</v>
      </c>
      <c r="B19" s="20" t="s">
        <v>68</v>
      </c>
      <c r="C19" s="23">
        <v>53104.59</v>
      </c>
      <c r="D19" s="21" t="s">
        <v>7</v>
      </c>
      <c r="E19" s="20">
        <v>13444.2</v>
      </c>
    </row>
    <row r="20" spans="1:5" x14ac:dyDescent="0.25">
      <c r="A20" s="21">
        <v>5</v>
      </c>
      <c r="B20" s="20" t="s">
        <v>69</v>
      </c>
      <c r="C20" s="23">
        <v>2065.6999999999998</v>
      </c>
      <c r="D20" s="21" t="s">
        <v>70</v>
      </c>
      <c r="E20" s="20">
        <v>2</v>
      </c>
    </row>
    <row r="21" spans="1:5" x14ac:dyDescent="0.25">
      <c r="A21" s="21">
        <v>4</v>
      </c>
      <c r="B21" s="20" t="s">
        <v>71</v>
      </c>
      <c r="C21" s="23">
        <v>1075.92</v>
      </c>
      <c r="D21" s="21" t="s">
        <v>7</v>
      </c>
      <c r="E21" s="20">
        <v>13449</v>
      </c>
    </row>
    <row r="22" spans="1:5" x14ac:dyDescent="0.25">
      <c r="A22" s="21">
        <v>4</v>
      </c>
      <c r="B22" s="20" t="s">
        <v>72</v>
      </c>
      <c r="C22" s="23">
        <v>1075.54</v>
      </c>
      <c r="D22" s="21" t="s">
        <v>7</v>
      </c>
      <c r="E22" s="20">
        <v>13444.2</v>
      </c>
    </row>
    <row r="23" spans="1:5" x14ac:dyDescent="0.25">
      <c r="A23" s="21">
        <v>4</v>
      </c>
      <c r="B23" s="20" t="s">
        <v>73</v>
      </c>
      <c r="C23" s="23">
        <v>1479.39</v>
      </c>
      <c r="D23" s="21" t="s">
        <v>7</v>
      </c>
      <c r="E23" s="20">
        <v>13449</v>
      </c>
    </row>
    <row r="24" spans="1:5" x14ac:dyDescent="0.25">
      <c r="A24" s="21">
        <v>4</v>
      </c>
      <c r="B24" s="20" t="s">
        <v>73</v>
      </c>
      <c r="C24" s="23">
        <v>1478.86</v>
      </c>
      <c r="D24" s="21" t="s">
        <v>7</v>
      </c>
      <c r="E24" s="20">
        <v>13444.2</v>
      </c>
    </row>
    <row r="25" spans="1:5" x14ac:dyDescent="0.25">
      <c r="A25" s="21">
        <v>6</v>
      </c>
      <c r="B25" s="20" t="s">
        <v>29</v>
      </c>
      <c r="C25" s="23">
        <v>1080.56</v>
      </c>
      <c r="D25" s="21" t="s">
        <v>30</v>
      </c>
      <c r="E25" s="20">
        <v>4</v>
      </c>
    </row>
    <row r="26" spans="1:5" x14ac:dyDescent="0.25">
      <c r="A26" s="21">
        <v>6</v>
      </c>
      <c r="B26" s="20" t="s">
        <v>74</v>
      </c>
      <c r="C26" s="23">
        <v>201148</v>
      </c>
      <c r="D26" s="21" t="s">
        <v>75</v>
      </c>
      <c r="E26" s="20">
        <v>1</v>
      </c>
    </row>
    <row r="27" spans="1:5" x14ac:dyDescent="0.25">
      <c r="A27" s="21">
        <v>14</v>
      </c>
      <c r="B27" s="20" t="s">
        <v>76</v>
      </c>
      <c r="C27" s="23">
        <v>1458.25</v>
      </c>
      <c r="D27" s="21" t="s">
        <v>70</v>
      </c>
      <c r="E27" s="20">
        <v>1</v>
      </c>
    </row>
    <row r="28" spans="1:5" x14ac:dyDescent="0.25">
      <c r="A28" s="34"/>
      <c r="B28" s="35" t="s">
        <v>77</v>
      </c>
      <c r="C28" s="36">
        <v>515753.27999999991</v>
      </c>
      <c r="D28" s="37"/>
      <c r="E28" s="36">
        <v>194462.79</v>
      </c>
    </row>
  </sheetData>
  <autoFilter ref="A3:E2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3" sqref="E23"/>
    </sheetView>
  </sheetViews>
  <sheetFormatPr defaultRowHeight="15" x14ac:dyDescent="0.25"/>
  <cols>
    <col min="1" max="1" width="8.5703125" style="33" customWidth="1"/>
    <col min="2" max="2" width="6.28515625" style="33" customWidth="1"/>
    <col min="3" max="3" width="18.85546875" style="33" customWidth="1"/>
    <col min="4" max="4" width="14.42578125" style="33" customWidth="1"/>
    <col min="5" max="5" width="11.7109375" style="33" customWidth="1"/>
    <col min="6" max="8" width="13.7109375" style="33" customWidth="1"/>
    <col min="9" max="16384" width="9.140625" style="33"/>
  </cols>
  <sheetData>
    <row r="1" spans="1:8" ht="16.5" x14ac:dyDescent="0.25">
      <c r="A1" s="45" t="s">
        <v>79</v>
      </c>
      <c r="B1" s="45"/>
      <c r="C1" s="45"/>
      <c r="D1" s="45"/>
      <c r="E1" s="45"/>
      <c r="F1" s="45"/>
      <c r="G1" s="45"/>
      <c r="H1" s="45"/>
    </row>
    <row r="3" spans="1:8" ht="25.5" x14ac:dyDescent="0.25">
      <c r="A3" s="46" t="s">
        <v>80</v>
      </c>
      <c r="B3" s="47" t="s">
        <v>81</v>
      </c>
      <c r="C3" s="48"/>
      <c r="D3" s="46" t="s">
        <v>82</v>
      </c>
      <c r="E3" s="46" t="s">
        <v>83</v>
      </c>
      <c r="F3" s="46" t="s">
        <v>84</v>
      </c>
      <c r="G3" s="49" t="s">
        <v>85</v>
      </c>
      <c r="H3" s="49" t="s">
        <v>86</v>
      </c>
    </row>
    <row r="4" spans="1:8" ht="25.5" x14ac:dyDescent="0.25">
      <c r="A4" s="50" t="s">
        <v>87</v>
      </c>
      <c r="B4" s="51" t="s">
        <v>88</v>
      </c>
      <c r="C4" s="52" t="s">
        <v>89</v>
      </c>
      <c r="D4" s="52"/>
      <c r="E4" s="52"/>
      <c r="F4" s="52"/>
      <c r="G4" s="52"/>
      <c r="H4" s="53"/>
    </row>
    <row r="5" spans="1:8" x14ac:dyDescent="0.25">
      <c r="A5" s="46" t="s">
        <v>90</v>
      </c>
      <c r="B5" s="47" t="s">
        <v>91</v>
      </c>
      <c r="C5" s="48"/>
      <c r="D5" s="54">
        <v>48502.5</v>
      </c>
      <c r="E5" s="54">
        <v>28340.880000000001</v>
      </c>
      <c r="F5" s="55">
        <v>58.43</v>
      </c>
      <c r="G5" s="56" t="s">
        <v>92</v>
      </c>
      <c r="H5" s="56" t="s">
        <v>93</v>
      </c>
    </row>
    <row r="6" spans="1:8" x14ac:dyDescent="0.25">
      <c r="A6" s="46" t="s">
        <v>90</v>
      </c>
      <c r="B6" s="47" t="s">
        <v>91</v>
      </c>
      <c r="C6" s="48"/>
      <c r="D6" s="54">
        <v>48438.93</v>
      </c>
      <c r="E6" s="54">
        <v>36462.04</v>
      </c>
      <c r="F6" s="55">
        <v>75.27</v>
      </c>
      <c r="G6" s="56" t="s">
        <v>94</v>
      </c>
      <c r="H6" s="56" t="s">
        <v>93</v>
      </c>
    </row>
    <row r="7" spans="1:8" x14ac:dyDescent="0.25">
      <c r="A7" s="46" t="s">
        <v>90</v>
      </c>
      <c r="B7" s="47" t="s">
        <v>91</v>
      </c>
      <c r="C7" s="48"/>
      <c r="D7" s="54">
        <v>48248.22</v>
      </c>
      <c r="E7" s="54">
        <v>47442.19</v>
      </c>
      <c r="F7" s="55">
        <v>98.33</v>
      </c>
      <c r="G7" s="56" t="s">
        <v>95</v>
      </c>
      <c r="H7" s="56" t="s">
        <v>93</v>
      </c>
    </row>
    <row r="8" spans="1:8" x14ac:dyDescent="0.25">
      <c r="A8" s="46" t="s">
        <v>90</v>
      </c>
      <c r="B8" s="47" t="s">
        <v>91</v>
      </c>
      <c r="C8" s="48"/>
      <c r="D8" s="54">
        <v>47399.360000000001</v>
      </c>
      <c r="E8" s="54">
        <v>38300.07</v>
      </c>
      <c r="F8" s="55">
        <v>80.8</v>
      </c>
      <c r="G8" s="56" t="s">
        <v>96</v>
      </c>
      <c r="H8" s="56" t="s">
        <v>93</v>
      </c>
    </row>
    <row r="9" spans="1:8" x14ac:dyDescent="0.25">
      <c r="A9" s="46" t="s">
        <v>90</v>
      </c>
      <c r="B9" s="47" t="s">
        <v>91</v>
      </c>
      <c r="C9" s="48"/>
      <c r="D9" s="54">
        <v>47108.87</v>
      </c>
      <c r="E9" s="54">
        <v>37977.39</v>
      </c>
      <c r="F9" s="55">
        <v>80.62</v>
      </c>
      <c r="G9" s="56" t="s">
        <v>97</v>
      </c>
      <c r="H9" s="56" t="s">
        <v>93</v>
      </c>
    </row>
    <row r="10" spans="1:8" x14ac:dyDescent="0.25">
      <c r="A10" s="46" t="s">
        <v>90</v>
      </c>
      <c r="B10" s="47" t="s">
        <v>91</v>
      </c>
      <c r="C10" s="48"/>
      <c r="D10" s="54">
        <v>48057.51</v>
      </c>
      <c r="E10" s="54">
        <v>59319.839999999997</v>
      </c>
      <c r="F10" s="55">
        <v>123.44</v>
      </c>
      <c r="G10" s="56" t="s">
        <v>98</v>
      </c>
      <c r="H10" s="56" t="s">
        <v>93</v>
      </c>
    </row>
    <row r="11" spans="1:8" x14ac:dyDescent="0.25">
      <c r="A11" s="46" t="s">
        <v>90</v>
      </c>
      <c r="B11" s="47" t="s">
        <v>91</v>
      </c>
      <c r="C11" s="48"/>
      <c r="D11" s="54">
        <v>51291.9</v>
      </c>
      <c r="E11" s="54">
        <v>34333.370000000003</v>
      </c>
      <c r="F11" s="55">
        <v>66.94</v>
      </c>
      <c r="G11" s="56" t="s">
        <v>99</v>
      </c>
      <c r="H11" s="56" t="s">
        <v>93</v>
      </c>
    </row>
    <row r="12" spans="1:8" x14ac:dyDescent="0.25">
      <c r="A12" s="46" t="s">
        <v>90</v>
      </c>
      <c r="B12" s="47" t="s">
        <v>91</v>
      </c>
      <c r="C12" s="48"/>
      <c r="D12" s="54">
        <v>51291.9</v>
      </c>
      <c r="E12" s="54">
        <v>37658.79</v>
      </c>
      <c r="F12" s="55">
        <v>73.42</v>
      </c>
      <c r="G12" s="56" t="s">
        <v>100</v>
      </c>
      <c r="H12" s="56" t="s">
        <v>93</v>
      </c>
    </row>
    <row r="13" spans="1:8" x14ac:dyDescent="0.25">
      <c r="A13" s="46" t="s">
        <v>90</v>
      </c>
      <c r="B13" s="47" t="s">
        <v>91</v>
      </c>
      <c r="C13" s="48"/>
      <c r="D13" s="54">
        <v>51355.47</v>
      </c>
      <c r="E13" s="54">
        <v>46584.72</v>
      </c>
      <c r="F13" s="55">
        <v>90.71</v>
      </c>
      <c r="G13" s="56" t="s">
        <v>101</v>
      </c>
      <c r="H13" s="56" t="s">
        <v>93</v>
      </c>
    </row>
    <row r="14" spans="1:8" x14ac:dyDescent="0.25">
      <c r="A14" s="46" t="s">
        <v>90</v>
      </c>
      <c r="B14" s="47" t="s">
        <v>91</v>
      </c>
      <c r="C14" s="48"/>
      <c r="D14" s="54">
        <v>-23693.86</v>
      </c>
      <c r="E14" s="54">
        <v>38753.9</v>
      </c>
      <c r="F14" s="55">
        <v>-163.56</v>
      </c>
      <c r="G14" s="56" t="s">
        <v>102</v>
      </c>
      <c r="H14" s="56" t="s">
        <v>93</v>
      </c>
    </row>
    <row r="15" spans="1:8" x14ac:dyDescent="0.25">
      <c r="A15" s="46" t="s">
        <v>90</v>
      </c>
      <c r="B15" s="47" t="s">
        <v>91</v>
      </c>
      <c r="C15" s="48"/>
      <c r="D15" s="54">
        <v>51280.93</v>
      </c>
      <c r="E15" s="54">
        <v>51132.6</v>
      </c>
      <c r="F15" s="55">
        <v>99.71</v>
      </c>
      <c r="G15" s="56" t="s">
        <v>103</v>
      </c>
      <c r="H15" s="56" t="s">
        <v>93</v>
      </c>
    </row>
    <row r="16" spans="1:8" x14ac:dyDescent="0.25">
      <c r="A16" s="46" t="s">
        <v>90</v>
      </c>
      <c r="B16" s="47" t="s">
        <v>91</v>
      </c>
      <c r="C16" s="48"/>
      <c r="D16" s="54">
        <v>51206.76</v>
      </c>
      <c r="E16" s="54">
        <v>97484.21</v>
      </c>
      <c r="F16" s="55">
        <v>190.37</v>
      </c>
      <c r="G16" s="56" t="s">
        <v>104</v>
      </c>
      <c r="H16" s="56" t="s">
        <v>93</v>
      </c>
    </row>
    <row r="17" spans="1:8" x14ac:dyDescent="0.25">
      <c r="A17" s="57" t="s">
        <v>105</v>
      </c>
      <c r="B17" s="58"/>
      <c r="C17" s="59"/>
      <c r="D17" s="60">
        <v>520488.49</v>
      </c>
      <c r="E17" s="60">
        <v>553790</v>
      </c>
      <c r="F17" s="61">
        <v>106.4</v>
      </c>
      <c r="G17" s="56" t="s">
        <v>87</v>
      </c>
      <c r="H17" s="56" t="s">
        <v>87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16</vt:lpstr>
      <vt:lpstr>Работы 2019 </vt:lpstr>
      <vt:lpstr>Справка</vt:lpstr>
      <vt:lpstr>'Осетровка, д.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2019-02-07T00:20:52Z</cp:lastPrinted>
  <dcterms:created xsi:type="dcterms:W3CDTF">2018-02-13T05:54:21Z</dcterms:created>
  <dcterms:modified xsi:type="dcterms:W3CDTF">2020-03-18T23:19:00Z</dcterms:modified>
</cp:coreProperties>
</file>