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чкалова 6" sheetId="1" r:id="rId1"/>
  </sheets>
  <definedNames>
    <definedName name="_xlnm.Print_Area" localSheetId="0">'чкалова 6'!$A$1:$D$107</definedName>
  </definedNames>
  <calcPr calcId="125725"/>
</workbook>
</file>

<file path=xl/calcChain.xml><?xml version="1.0" encoding="utf-8"?>
<calcChain xmlns="http://schemas.openxmlformats.org/spreadsheetml/2006/main">
  <c r="B92" i="1"/>
  <c r="B94" l="1"/>
  <c r="B28"/>
  <c r="B46"/>
  <c r="B82"/>
  <c r="B19" l="1"/>
  <c r="B8"/>
  <c r="B89"/>
  <c r="B86"/>
  <c r="B21"/>
  <c r="B16"/>
  <c r="B13"/>
  <c r="B105" l="1"/>
  <c r="B10"/>
  <c r="B9" s="1"/>
  <c r="B11" s="1"/>
  <c r="B104"/>
  <c r="B103" s="1"/>
  <c r="B106" l="1"/>
  <c r="B107" l="1"/>
</calcChain>
</file>

<file path=xl/sharedStrings.xml><?xml version="1.0" encoding="utf-8"?>
<sst xmlns="http://schemas.openxmlformats.org/spreadsheetml/2006/main" count="197" uniqueCount="119">
  <si>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</si>
  <si>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</si>
  <si>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</si>
  <si>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</si>
  <si>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</si>
  <si>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</si>
  <si>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</si>
  <si>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</si>
  <si>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</si>
  <si>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</si>
  <si>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</si>
  <si>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</si>
  <si>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</si>
  <si>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</si>
  <si>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</si>
  <si>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</si>
  <si>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</si>
  <si>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</si>
  <si>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</si>
  <si>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</si>
  <si>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</si>
  <si>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</si>
  <si>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</si>
  <si>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</si>
  <si>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</si>
  <si>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</si>
  <si>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</si>
  <si>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</si>
  <si>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</si>
  <si>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дом</t>
  </si>
  <si>
    <t>Адрес: ул. Чкалова, д. 6</t>
  </si>
  <si>
    <t>Доходы по дому:</t>
  </si>
  <si>
    <t>Выезд а/машины по заявке</t>
  </si>
  <si>
    <t>выезд</t>
  </si>
  <si>
    <t>шт.</t>
  </si>
  <si>
    <t>Замена электрической лампы накаливания</t>
  </si>
  <si>
    <t>1 дом</t>
  </si>
  <si>
    <t>Смена вентиля, д.32</t>
  </si>
  <si>
    <t>Смена стекл</t>
  </si>
  <si>
    <t>руб.</t>
  </si>
  <si>
    <t>Вывод летнего водопровода</t>
  </si>
  <si>
    <t>Осмотр подвала</t>
  </si>
  <si>
    <t>Отключение отопления</t>
  </si>
  <si>
    <t>Очистка канализационной сети</t>
  </si>
  <si>
    <t>подъезд</t>
  </si>
  <si>
    <t>Ремонт труб КНС</t>
  </si>
  <si>
    <t>Смена вентиля до 20 мм</t>
  </si>
  <si>
    <t>Устранение свищей хомутами</t>
  </si>
  <si>
    <t>Начальное сальдо на 01.01.2021 г.</t>
  </si>
  <si>
    <t>Вскрытие штробы и устранение течи</t>
  </si>
  <si>
    <t>штроба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</si>
  <si>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</si>
  <si>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</si>
  <si>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Дератизация Дезснабсервис</t>
  </si>
  <si>
    <t>Закрытие/открытие стояков водоснабжения с использованием  а/м газель</t>
  </si>
  <si>
    <t>Заливка ям бетоном</t>
  </si>
  <si>
    <t>Замена выхода с водоподогревателя</t>
  </si>
  <si>
    <t>Замена задвижек</t>
  </si>
  <si>
    <t>Замена калачей на водоподогревателе</t>
  </si>
  <si>
    <t>Замена электровыключателей</t>
  </si>
  <si>
    <t>Замена электропатрона с материалом</t>
  </si>
  <si>
    <t>Запуск системы отопления</t>
  </si>
  <si>
    <t>Изготовление поручня</t>
  </si>
  <si>
    <t>Мелкий ремонт деревянных элементов д/площадки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</si>
  <si>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</si>
  <si>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</si>
  <si>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Остекление оконых рам</t>
  </si>
  <si>
    <t>Покраска и теплоизоляция калачей и грязевиков, ул. Чкалова, 6</t>
  </si>
  <si>
    <t>Покраска и теплоизоляция розливов и тепловых узлов, Чкалова 6</t>
  </si>
  <si>
    <t>Покраска элементов дет. площадки придомовой территории, ул. Чкалова, д</t>
  </si>
  <si>
    <t>Приваривание сничек</t>
  </si>
  <si>
    <t>Промывка водоподогревателя</t>
  </si>
  <si>
    <t>Прочистка труб ХВС-розлива</t>
  </si>
  <si>
    <t>Ремонт входной группы подъезда, ул. Чкалова, д. 6</t>
  </si>
  <si>
    <t>Ремонт двери</t>
  </si>
  <si>
    <t>Ремонт короба в подъезде</t>
  </si>
  <si>
    <t>Ремонт подъезда, ул. Чкалова, д. 6, п. 3</t>
  </si>
  <si>
    <t>Ремонт подъезда, ул. Чкалова, д. 6, п.1</t>
  </si>
  <si>
    <t>Ремонт стояка ГВС</t>
  </si>
  <si>
    <t>1 кв.</t>
  </si>
  <si>
    <t>Сброс воздуха со стояков отопления с использованием а/м газель</t>
  </si>
  <si>
    <t>Смена врезки/сборки (с применением сварочных работ) общая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</si>
  <si>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</si>
  <si>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</si>
  <si>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</si>
  <si>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</si>
  <si>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</si>
  <si>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</si>
  <si>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</si>
  <si>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</si>
  <si>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</si>
  <si>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</si>
  <si>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</si>
  <si>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фановой трубы</t>
  </si>
  <si>
    <t>Утепление вентпродухов изовером</t>
  </si>
  <si>
    <t>Утепление вентпродухов изовером и монтажной пеной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</si>
  <si>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</si>
  <si>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</si>
  <si>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Чистка водоподогревателя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</si>
  <si>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</si>
  <si>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</si>
  <si>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</si>
  <si>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стояка отопления (сварка)</t>
  </si>
  <si>
    <t>замена электрической лампы накаливания</t>
  </si>
  <si>
    <t>исполнение заявок не связанных с ремонтом</t>
  </si>
  <si>
    <t>очистка труб канализации и вентеляции от куржака в зим. период</t>
  </si>
  <si>
    <t>санитарная обрезка ветвей деревьев</t>
  </si>
  <si>
    <t>установка поручня</t>
  </si>
  <si>
    <t>установка стендов</t>
  </si>
  <si>
    <t>частичная замена стояка ГВС</t>
  </si>
  <si>
    <t>чистка врезки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</si>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</sst>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3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164" fontId="8" fillId="3" borderId="0" xfId="3" applyFont="1" applyFill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3" applyFont="1" applyFill="1" applyBorder="1" applyAlignment="1">
      <alignment vertical="center" wrapText="1"/>
    </xf>
    <xf numFmtId="0" fontId="11" fillId="3" borderId="2" xfId="2" applyFont="1" applyFill="1" applyBorder="1" applyAlignment="1" applyProtection="1">
      <alignment horizontal="center" vertical="center"/>
    </xf>
    <xf numFmtId="164" fontId="10" fillId="3" borderId="2" xfId="3" applyFont="1" applyFill="1" applyBorder="1" applyAlignment="1">
      <alignment horizontal="center" vertical="center"/>
    </xf>
    <xf numFmtId="0" fontId="2" fillId="3" borderId="0" xfId="0" applyFont="1" applyFill="1"/>
    <xf numFmtId="0" fontId="12" fillId="3" borderId="2" xfId="1" applyFont="1" applyFill="1" applyBorder="1" applyAlignment="1">
      <alignment horizontal="left" vertical="center"/>
    </xf>
    <xf numFmtId="164" fontId="12" fillId="3" borderId="2" xfId="3" applyFont="1" applyFill="1" applyBorder="1" applyAlignment="1">
      <alignment vertical="center" wrapText="1"/>
    </xf>
    <xf numFmtId="164" fontId="12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164" fontId="10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2" fillId="3" borderId="2" xfId="3" applyFont="1" applyFill="1" applyBorder="1" applyAlignment="1">
      <alignment horizontal="center" vertical="center" wrapText="1"/>
    </xf>
    <xf numFmtId="164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4" fillId="3" borderId="0" xfId="0" applyFont="1" applyFill="1"/>
    <xf numFmtId="0" fontId="6" fillId="3" borderId="2" xfId="0" applyFont="1" applyFill="1" applyBorder="1" applyAlignment="1">
      <alignment horizontal="left" vertical="center" wrapText="1"/>
    </xf>
    <xf numFmtId="164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3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2" fillId="3" borderId="0" xfId="3" applyFont="1" applyFill="1" applyAlignment="1">
      <alignment horizontal="center" vertical="center"/>
    </xf>
    <xf numFmtId="0" fontId="0" fillId="0" borderId="0" xfId="0"/>
    <xf numFmtId="0" fontId="12" fillId="3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0" fontId="10" fillId="3" borderId="5" xfId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8" fillId="3" borderId="3" xfId="3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>
      <selection activeCell="A79" sqref="A79:XFD79"/>
    </sheetView>
  </sheetViews>
  <sheetFormatPr defaultRowHeight="15" outlineLevelRow="1"/>
  <cols>
    <col min="1" max="1" width="64.7109375" style="4" customWidth="1"/>
    <col min="2" max="2" width="20.42578125" style="5" customWidth="1"/>
    <col min="3" max="3" width="12.140625" style="3" customWidth="1"/>
    <col min="4" max="4" width="26.28515625" style="2" customWidth="1"/>
    <col min="5" max="5" width="0" style="1" hidden="1" customWidth="1"/>
    <col min="6" max="6" width="12.85546875" style="1" customWidth="1"/>
    <col min="7" max="16384" width="9.140625" style="1"/>
  </cols>
  <sheetData>
    <row r="1" spans="1:4" s="6" customFormat="1" ht="66.75" customHeight="1">
      <c r="A1" s="42" t="s">
        <v>8</v>
      </c>
      <c r="B1" s="42"/>
      <c r="C1" s="42"/>
      <c r="D1" s="42"/>
    </row>
    <row r="2" spans="1:4" s="6" customFormat="1" ht="15.75">
      <c r="A2" s="7" t="s">
        <v>30</v>
      </c>
      <c r="B2" s="44" t="s">
        <v>111</v>
      </c>
      <c r="C2" s="44"/>
      <c r="D2" s="8"/>
    </row>
    <row r="3" spans="1:4" s="13" customFormat="1" ht="57">
      <c r="A3" s="9" t="s">
        <v>2</v>
      </c>
      <c r="B3" s="10" t="s">
        <v>28</v>
      </c>
      <c r="C3" s="11" t="s">
        <v>0</v>
      </c>
      <c r="D3" s="12" t="s">
        <v>1</v>
      </c>
    </row>
    <row r="4" spans="1:4" s="13" customFormat="1">
      <c r="A4" s="41" t="s">
        <v>48</v>
      </c>
      <c r="B4" s="10">
        <v>1722764.2186000003</v>
      </c>
      <c r="C4" s="38" t="s">
        <v>39</v>
      </c>
      <c r="D4" s="12"/>
    </row>
    <row r="5" spans="1:4" s="13" customFormat="1">
      <c r="A5" s="45" t="s">
        <v>31</v>
      </c>
      <c r="B5" s="46"/>
      <c r="C5" s="46"/>
      <c r="D5" s="47"/>
    </row>
    <row r="6" spans="1:4" s="13" customFormat="1">
      <c r="A6" s="9" t="s">
        <v>112</v>
      </c>
      <c r="B6" s="10">
        <v>984609.48</v>
      </c>
      <c r="C6" s="38" t="s">
        <v>39</v>
      </c>
      <c r="D6" s="12"/>
    </row>
    <row r="7" spans="1:4" s="13" customFormat="1">
      <c r="A7" s="9" t="s">
        <v>113</v>
      </c>
      <c r="B7" s="10">
        <v>1081516.8999999999</v>
      </c>
      <c r="C7" s="38" t="s">
        <v>39</v>
      </c>
      <c r="D7" s="12"/>
    </row>
    <row r="8" spans="1:4" s="13" customFormat="1">
      <c r="A8" s="9" t="s">
        <v>114</v>
      </c>
      <c r="B8" s="10">
        <f>B7-B6</f>
        <v>96907.419999999925</v>
      </c>
      <c r="C8" s="38" t="s">
        <v>39</v>
      </c>
      <c r="D8" s="12"/>
    </row>
    <row r="9" spans="1:4" s="13" customFormat="1">
      <c r="A9" s="9" t="s">
        <v>9</v>
      </c>
      <c r="B9" s="10">
        <f>B10</f>
        <v>13543.68</v>
      </c>
      <c r="C9" s="38" t="s">
        <v>39</v>
      </c>
      <c r="D9" s="12"/>
    </row>
    <row r="10" spans="1:4" s="13" customFormat="1">
      <c r="A10" s="14" t="s">
        <v>10</v>
      </c>
      <c r="B10" s="15">
        <f>528.64*12+600*12</f>
        <v>13543.68</v>
      </c>
      <c r="C10" s="38" t="s">
        <v>39</v>
      </c>
      <c r="D10" s="16"/>
    </row>
    <row r="11" spans="1:4" s="13" customFormat="1">
      <c r="A11" s="17" t="s">
        <v>115</v>
      </c>
      <c r="B11" s="18">
        <f>B6+B9-B10</f>
        <v>984609.48</v>
      </c>
      <c r="C11" s="38" t="s">
        <v>39</v>
      </c>
      <c r="D11" s="16"/>
    </row>
    <row r="12" spans="1:4" s="13" customFormat="1">
      <c r="A12" s="43" t="s">
        <v>11</v>
      </c>
      <c r="B12" s="43"/>
      <c r="C12" s="43"/>
      <c r="D12" s="43"/>
    </row>
    <row r="13" spans="1:4" s="13" customFormat="1" ht="15.75" thickBot="1">
      <c r="A13" s="19" t="s">
        <v>12</v>
      </c>
      <c r="B13" s="20">
        <f>B14+B15</f>
        <v>168051.06</v>
      </c>
      <c r="C13" s="21"/>
      <c r="D13" s="22"/>
    </row>
    <row r="14" spans="1:4" s="37" customFormat="1" ht="15.75" thickBot="1">
      <c r="A14" s="39" t="s">
        <v>91</v>
      </c>
      <c r="B14" s="40">
        <v>81551.28</v>
      </c>
      <c r="C14" s="39" t="s">
        <v>4</v>
      </c>
      <c r="D14" s="40">
        <v>19794</v>
      </c>
    </row>
    <row r="15" spans="1:4" s="37" customFormat="1" ht="15.75" thickBot="1">
      <c r="A15" s="39" t="s">
        <v>92</v>
      </c>
      <c r="B15" s="40">
        <v>86499.78</v>
      </c>
      <c r="C15" s="39" t="s">
        <v>4</v>
      </c>
      <c r="D15" s="40">
        <v>19794</v>
      </c>
    </row>
    <row r="16" spans="1:4" s="13" customFormat="1" ht="29.25" thickBot="1">
      <c r="A16" s="19" t="s">
        <v>13</v>
      </c>
      <c r="B16" s="20">
        <f>B18+B17</f>
        <v>77691.42</v>
      </c>
      <c r="C16" s="21"/>
      <c r="D16" s="22"/>
    </row>
    <row r="17" spans="1:4" s="37" customFormat="1" ht="15.75" thickBot="1">
      <c r="A17" s="39" t="s">
        <v>86</v>
      </c>
      <c r="B17" s="40">
        <v>37608.6</v>
      </c>
      <c r="C17" s="39" t="s">
        <v>4</v>
      </c>
      <c r="D17" s="40">
        <v>19794</v>
      </c>
    </row>
    <row r="18" spans="1:4" s="37" customFormat="1" ht="15.75" thickBot="1">
      <c r="A18" s="39" t="s">
        <v>87</v>
      </c>
      <c r="B18" s="40">
        <v>40082.82</v>
      </c>
      <c r="C18" s="39" t="s">
        <v>4</v>
      </c>
      <c r="D18" s="40">
        <v>19794</v>
      </c>
    </row>
    <row r="19" spans="1:4" s="13" customFormat="1" ht="15.75" thickBot="1">
      <c r="A19" s="19" t="s">
        <v>14</v>
      </c>
      <c r="B19" s="20">
        <f>B20</f>
        <v>0</v>
      </c>
      <c r="C19" s="23"/>
      <c r="D19" s="24"/>
    </row>
    <row r="20" spans="1:4" s="37" customFormat="1" ht="15.75" thickBot="1">
      <c r="A20" s="39"/>
      <c r="B20" s="40"/>
      <c r="C20" s="39"/>
      <c r="D20" s="40"/>
    </row>
    <row r="21" spans="1:4" s="13" customFormat="1" ht="43.5" thickBot="1">
      <c r="A21" s="19" t="s">
        <v>15</v>
      </c>
      <c r="B21" s="20">
        <f>SUM(B22:B27)</f>
        <v>23158.98</v>
      </c>
      <c r="C21" s="21"/>
      <c r="D21" s="22"/>
    </row>
    <row r="22" spans="1:4" s="37" customFormat="1" ht="15.75" thickBot="1">
      <c r="A22" s="39" t="s">
        <v>51</v>
      </c>
      <c r="B22" s="40">
        <v>1979.4</v>
      </c>
      <c r="C22" s="39" t="s">
        <v>4</v>
      </c>
      <c r="D22" s="40">
        <v>19794</v>
      </c>
    </row>
    <row r="23" spans="1:4" s="37" customFormat="1" ht="15.75" thickBot="1">
      <c r="A23" s="39" t="s">
        <v>52</v>
      </c>
      <c r="B23" s="40">
        <v>1979.4</v>
      </c>
      <c r="C23" s="39" t="s">
        <v>4</v>
      </c>
      <c r="D23" s="40">
        <v>19794</v>
      </c>
    </row>
    <row r="24" spans="1:4" s="37" customFormat="1" ht="15.75" thickBot="1">
      <c r="A24" s="39" t="s">
        <v>96</v>
      </c>
      <c r="B24" s="40">
        <v>1781.46</v>
      </c>
      <c r="C24" s="39" t="s">
        <v>4</v>
      </c>
      <c r="D24" s="40">
        <v>19794</v>
      </c>
    </row>
    <row r="25" spans="1:4" s="37" customFormat="1" ht="15.75" thickBot="1">
      <c r="A25" s="39" t="s">
        <v>97</v>
      </c>
      <c r="B25" s="40">
        <v>1781.46</v>
      </c>
      <c r="C25" s="39" t="s">
        <v>4</v>
      </c>
      <c r="D25" s="40">
        <v>19794</v>
      </c>
    </row>
    <row r="26" spans="1:4" s="37" customFormat="1" ht="15.75" thickBot="1">
      <c r="A26" s="39" t="s">
        <v>100</v>
      </c>
      <c r="B26" s="40">
        <v>7521.72</v>
      </c>
      <c r="C26" s="39" t="s">
        <v>4</v>
      </c>
      <c r="D26" s="40">
        <v>19794</v>
      </c>
    </row>
    <row r="27" spans="1:4" s="37" customFormat="1" ht="15.75" thickBot="1">
      <c r="A27" s="39" t="s">
        <v>101</v>
      </c>
      <c r="B27" s="40">
        <v>8115.54</v>
      </c>
      <c r="C27" s="39" t="s">
        <v>4</v>
      </c>
      <c r="D27" s="40">
        <v>19794</v>
      </c>
    </row>
    <row r="28" spans="1:4" s="13" customFormat="1" ht="43.5" outlineLevel="1" thickBot="1">
      <c r="A28" s="19" t="s">
        <v>16</v>
      </c>
      <c r="B28" s="25">
        <f>SUM(B29:B45)</f>
        <v>190628.87999999995</v>
      </c>
      <c r="C28" s="26"/>
      <c r="D28" s="26"/>
    </row>
    <row r="29" spans="1:4" s="37" customFormat="1" ht="15.75" thickBot="1">
      <c r="A29" s="39" t="s">
        <v>73</v>
      </c>
      <c r="B29" s="40">
        <v>19555</v>
      </c>
      <c r="C29" s="39" t="s">
        <v>34</v>
      </c>
      <c r="D29" s="40">
        <v>1</v>
      </c>
    </row>
    <row r="30" spans="1:4" s="37" customFormat="1" ht="15.75" thickBot="1">
      <c r="A30" s="39" t="s">
        <v>74</v>
      </c>
      <c r="B30" s="40">
        <v>214.17</v>
      </c>
      <c r="C30" s="39" t="s">
        <v>34</v>
      </c>
      <c r="D30" s="40">
        <v>1</v>
      </c>
    </row>
    <row r="31" spans="1:4" s="37" customFormat="1" ht="15.75" thickBot="1">
      <c r="A31" s="39" t="s">
        <v>75</v>
      </c>
      <c r="B31" s="40">
        <v>420.56</v>
      </c>
      <c r="C31" s="39" t="s">
        <v>34</v>
      </c>
      <c r="D31" s="40">
        <v>1</v>
      </c>
    </row>
    <row r="32" spans="1:4" s="37" customFormat="1" ht="15.75" thickBot="1">
      <c r="A32" s="39" t="s">
        <v>76</v>
      </c>
      <c r="B32" s="40">
        <v>70234</v>
      </c>
      <c r="C32" s="39" t="s">
        <v>44</v>
      </c>
      <c r="D32" s="40">
        <v>1</v>
      </c>
    </row>
    <row r="33" spans="1:5" s="37" customFormat="1" ht="15.75" thickBot="1">
      <c r="A33" s="39" t="s">
        <v>77</v>
      </c>
      <c r="B33" s="40">
        <v>70234</v>
      </c>
      <c r="C33" s="39" t="s">
        <v>44</v>
      </c>
      <c r="D33" s="40">
        <v>1</v>
      </c>
    </row>
    <row r="34" spans="1:5" s="37" customFormat="1" ht="15.75" thickBot="1">
      <c r="A34" s="39" t="s">
        <v>35</v>
      </c>
      <c r="B34" s="40">
        <v>441.72</v>
      </c>
      <c r="C34" s="39" t="s">
        <v>34</v>
      </c>
      <c r="D34" s="40">
        <v>3</v>
      </c>
    </row>
    <row r="35" spans="1:5" s="37" customFormat="1" ht="15.75" thickBot="1">
      <c r="A35" s="39" t="s">
        <v>59</v>
      </c>
      <c r="B35" s="40">
        <v>407.84</v>
      </c>
      <c r="C35" s="39" t="s">
        <v>34</v>
      </c>
      <c r="D35" s="40">
        <v>1</v>
      </c>
    </row>
    <row r="36" spans="1:5" s="37" customFormat="1" ht="15.75" thickBot="1">
      <c r="A36" s="39" t="s">
        <v>60</v>
      </c>
      <c r="B36" s="40">
        <v>489.9</v>
      </c>
      <c r="C36" s="39" t="s">
        <v>34</v>
      </c>
      <c r="D36" s="40">
        <v>1</v>
      </c>
    </row>
    <row r="37" spans="1:5" s="37" customFormat="1" ht="15.75" thickBot="1">
      <c r="A37" s="39" t="s">
        <v>107</v>
      </c>
      <c r="B37" s="40">
        <v>3516</v>
      </c>
      <c r="C37" s="39" t="s">
        <v>34</v>
      </c>
      <c r="D37" s="40">
        <v>4</v>
      </c>
    </row>
    <row r="38" spans="1:5" s="37" customFormat="1" ht="15.75" thickBot="1">
      <c r="A38" s="39" t="s">
        <v>108</v>
      </c>
      <c r="B38" s="40">
        <v>2074</v>
      </c>
      <c r="C38" s="39" t="s">
        <v>34</v>
      </c>
      <c r="D38" s="40">
        <v>1</v>
      </c>
    </row>
    <row r="39" spans="1:5" s="37" customFormat="1" ht="15.75" thickBot="1">
      <c r="A39" s="39" t="s">
        <v>103</v>
      </c>
      <c r="B39" s="40">
        <v>588.96</v>
      </c>
      <c r="C39" s="39" t="s">
        <v>34</v>
      </c>
      <c r="D39" s="40">
        <v>4</v>
      </c>
    </row>
    <row r="40" spans="1:5" s="37" customFormat="1" ht="15.75" thickBot="1">
      <c r="A40" s="39" t="s">
        <v>104</v>
      </c>
      <c r="B40" s="40">
        <v>10074.06</v>
      </c>
      <c r="C40" s="39" t="s">
        <v>34</v>
      </c>
      <c r="D40" s="40">
        <v>19</v>
      </c>
    </row>
    <row r="41" spans="1:5" s="37" customFormat="1" ht="15.75" thickBot="1">
      <c r="A41" s="39" t="s">
        <v>55</v>
      </c>
      <c r="B41" s="40">
        <v>5370</v>
      </c>
      <c r="C41" s="39" t="s">
        <v>34</v>
      </c>
      <c r="D41" s="40">
        <v>3</v>
      </c>
    </row>
    <row r="42" spans="1:5" s="37" customFormat="1" ht="15.75" thickBot="1">
      <c r="A42" s="39" t="s">
        <v>62</v>
      </c>
      <c r="B42" s="40">
        <v>4458</v>
      </c>
      <c r="C42" s="39" t="s">
        <v>34</v>
      </c>
      <c r="D42" s="40">
        <v>4</v>
      </c>
    </row>
    <row r="43" spans="1:5" s="37" customFormat="1" ht="15.75" thickBot="1">
      <c r="A43" s="39" t="s">
        <v>66</v>
      </c>
      <c r="B43" s="40">
        <v>672.21</v>
      </c>
      <c r="C43" s="39" t="s">
        <v>4</v>
      </c>
      <c r="D43" s="40">
        <v>0.5</v>
      </c>
    </row>
    <row r="44" spans="1:5" s="37" customFormat="1" ht="15.75" thickBot="1">
      <c r="A44" s="39" t="s">
        <v>70</v>
      </c>
      <c r="B44" s="40">
        <v>389.6</v>
      </c>
      <c r="C44" s="39" t="s">
        <v>34</v>
      </c>
      <c r="D44" s="40">
        <v>1</v>
      </c>
    </row>
    <row r="45" spans="1:5" s="37" customFormat="1" ht="15.75" thickBot="1">
      <c r="A45" s="39" t="s">
        <v>38</v>
      </c>
      <c r="B45" s="40">
        <v>1488.86</v>
      </c>
      <c r="C45" s="39" t="s">
        <v>4</v>
      </c>
      <c r="D45" s="40">
        <v>2</v>
      </c>
    </row>
    <row r="46" spans="1:5" s="13" customFormat="1" ht="43.5" thickBot="1">
      <c r="A46" s="19" t="s">
        <v>17</v>
      </c>
      <c r="B46" s="20">
        <f>SUM(B47:B78)</f>
        <v>278801.71999999991</v>
      </c>
      <c r="C46" s="21"/>
      <c r="D46" s="22"/>
      <c r="E46" s="27" t="s">
        <v>3</v>
      </c>
    </row>
    <row r="47" spans="1:5" s="37" customFormat="1" ht="15.75" thickBot="1">
      <c r="A47" s="39" t="s">
        <v>78</v>
      </c>
      <c r="B47" s="40">
        <v>3668.78</v>
      </c>
      <c r="C47" s="39" t="s">
        <v>79</v>
      </c>
      <c r="D47" s="40">
        <v>1</v>
      </c>
    </row>
    <row r="48" spans="1:5" s="37" customFormat="1" ht="15.75" thickBot="1">
      <c r="A48" s="39" t="s">
        <v>45</v>
      </c>
      <c r="B48" s="40">
        <v>102.68</v>
      </c>
      <c r="C48" s="39" t="s">
        <v>34</v>
      </c>
      <c r="D48" s="40">
        <v>0.5</v>
      </c>
    </row>
    <row r="49" spans="1:4" s="37" customFormat="1" ht="15.75" thickBot="1">
      <c r="A49" s="39" t="s">
        <v>80</v>
      </c>
      <c r="B49" s="40">
        <v>13195.5</v>
      </c>
      <c r="C49" s="39" t="s">
        <v>18</v>
      </c>
      <c r="D49" s="40">
        <v>19</v>
      </c>
    </row>
    <row r="50" spans="1:4" s="37" customFormat="1" ht="15.75" thickBot="1">
      <c r="A50" s="39" t="s">
        <v>46</v>
      </c>
      <c r="B50" s="40">
        <v>2439.96</v>
      </c>
      <c r="C50" s="39" t="s">
        <v>34</v>
      </c>
      <c r="D50" s="40">
        <v>4</v>
      </c>
    </row>
    <row r="51" spans="1:4" s="37" customFormat="1" ht="15.75" thickBot="1">
      <c r="A51" s="39" t="s">
        <v>37</v>
      </c>
      <c r="B51" s="40">
        <v>954.41</v>
      </c>
      <c r="C51" s="39" t="s">
        <v>34</v>
      </c>
      <c r="D51" s="40">
        <v>1</v>
      </c>
    </row>
    <row r="52" spans="1:4" s="37" customFormat="1" ht="15.75" thickBot="1">
      <c r="A52" s="39" t="s">
        <v>81</v>
      </c>
      <c r="B52" s="40">
        <v>2005.85</v>
      </c>
      <c r="C52" s="39" t="s">
        <v>34</v>
      </c>
      <c r="D52" s="40">
        <v>1</v>
      </c>
    </row>
    <row r="53" spans="1:4" s="37" customFormat="1" ht="15.75" thickBot="1">
      <c r="A53" s="39" t="s">
        <v>71</v>
      </c>
      <c r="B53" s="40">
        <v>6959.83</v>
      </c>
      <c r="C53" s="39" t="s">
        <v>34</v>
      </c>
      <c r="D53" s="40">
        <v>1</v>
      </c>
    </row>
    <row r="54" spans="1:4" s="37" customFormat="1" ht="15.75" thickBot="1">
      <c r="A54" s="39" t="s">
        <v>72</v>
      </c>
      <c r="B54" s="40">
        <v>2419.12</v>
      </c>
      <c r="C54" s="39" t="s">
        <v>34</v>
      </c>
      <c r="D54" s="40">
        <v>1</v>
      </c>
    </row>
    <row r="55" spans="1:4" s="37" customFormat="1" ht="15.75" thickBot="1">
      <c r="A55" s="39" t="s">
        <v>42</v>
      </c>
      <c r="B55" s="40">
        <v>1117.43</v>
      </c>
      <c r="C55" s="39" t="s">
        <v>34</v>
      </c>
      <c r="D55" s="40">
        <v>1</v>
      </c>
    </row>
    <row r="56" spans="1:4" s="37" customFormat="1" ht="15.75" thickBot="1">
      <c r="A56" s="39" t="s">
        <v>43</v>
      </c>
      <c r="B56" s="40">
        <v>487.76</v>
      </c>
      <c r="C56" s="39" t="s">
        <v>5</v>
      </c>
      <c r="D56" s="40">
        <v>3.5</v>
      </c>
    </row>
    <row r="57" spans="1:4" s="37" customFormat="1" ht="15.75" thickBot="1">
      <c r="A57" s="39" t="s">
        <v>67</v>
      </c>
      <c r="B57" s="40">
        <v>2423</v>
      </c>
      <c r="C57" s="39" t="s">
        <v>34</v>
      </c>
      <c r="D57" s="40">
        <v>1</v>
      </c>
    </row>
    <row r="58" spans="1:4" s="37" customFormat="1" ht="15.75" thickBot="1">
      <c r="A58" s="39" t="s">
        <v>68</v>
      </c>
      <c r="B58" s="40">
        <v>16223.33</v>
      </c>
      <c r="C58" s="39" t="s">
        <v>29</v>
      </c>
      <c r="D58" s="40">
        <v>1</v>
      </c>
    </row>
    <row r="59" spans="1:4" s="37" customFormat="1" ht="15.75" thickBot="1">
      <c r="A59" s="39" t="s">
        <v>56</v>
      </c>
      <c r="B59" s="40">
        <v>3605.66</v>
      </c>
      <c r="C59" s="39" t="s">
        <v>34</v>
      </c>
      <c r="D59" s="40">
        <v>1</v>
      </c>
    </row>
    <row r="60" spans="1:4" s="37" customFormat="1" ht="15.75" thickBot="1">
      <c r="A60" s="39" t="s">
        <v>57</v>
      </c>
      <c r="B60" s="40">
        <v>125974.62</v>
      </c>
      <c r="C60" s="39" t="s">
        <v>34</v>
      </c>
      <c r="D60" s="40">
        <v>6</v>
      </c>
    </row>
    <row r="61" spans="1:4" s="37" customFormat="1" ht="15.75" thickBot="1">
      <c r="A61" s="39" t="s">
        <v>58</v>
      </c>
      <c r="B61" s="40">
        <v>49557.15</v>
      </c>
      <c r="C61" s="39" t="s">
        <v>34</v>
      </c>
      <c r="D61" s="40">
        <v>3</v>
      </c>
    </row>
    <row r="62" spans="1:4" s="37" customFormat="1" ht="15.75" thickBot="1">
      <c r="A62" s="39" t="s">
        <v>49</v>
      </c>
      <c r="B62" s="40">
        <v>741.41</v>
      </c>
      <c r="C62" s="39" t="s">
        <v>50</v>
      </c>
      <c r="D62" s="40">
        <v>1</v>
      </c>
    </row>
    <row r="63" spans="1:4" s="37" customFormat="1" ht="15.75" thickBot="1">
      <c r="A63" s="39" t="s">
        <v>40</v>
      </c>
      <c r="B63" s="40">
        <v>1405.88</v>
      </c>
      <c r="C63" s="39" t="s">
        <v>34</v>
      </c>
      <c r="D63" s="40">
        <v>1</v>
      </c>
    </row>
    <row r="64" spans="1:4" s="37" customFormat="1" ht="15.75" thickBot="1">
      <c r="A64" s="39" t="s">
        <v>32</v>
      </c>
      <c r="B64" s="40">
        <v>1134.3</v>
      </c>
      <c r="C64" s="39" t="s">
        <v>33</v>
      </c>
      <c r="D64" s="40">
        <v>2</v>
      </c>
    </row>
    <row r="65" spans="1:4" s="37" customFormat="1" ht="15.75" thickBot="1">
      <c r="A65" s="39" t="s">
        <v>32</v>
      </c>
      <c r="B65" s="40">
        <v>9641.5499999999993</v>
      </c>
      <c r="C65" s="39" t="s">
        <v>33</v>
      </c>
      <c r="D65" s="40">
        <v>17</v>
      </c>
    </row>
    <row r="66" spans="1:4" s="37" customFormat="1" ht="15.75" thickBot="1">
      <c r="A66" s="39" t="s">
        <v>93</v>
      </c>
      <c r="B66" s="40">
        <v>4004.84</v>
      </c>
      <c r="C66" s="39" t="s">
        <v>18</v>
      </c>
      <c r="D66" s="40">
        <v>2</v>
      </c>
    </row>
    <row r="67" spans="1:4" s="37" customFormat="1" ht="15.75" thickBot="1">
      <c r="A67" s="39" t="s">
        <v>47</v>
      </c>
      <c r="B67" s="40">
        <v>427.22</v>
      </c>
      <c r="C67" s="39" t="s">
        <v>34</v>
      </c>
      <c r="D67" s="40">
        <v>1</v>
      </c>
    </row>
    <row r="68" spans="1:4" s="37" customFormat="1" ht="15.75" thickBot="1">
      <c r="A68" s="39" t="s">
        <v>47</v>
      </c>
      <c r="B68" s="40">
        <v>427.22</v>
      </c>
      <c r="C68" s="39" t="s">
        <v>34</v>
      </c>
      <c r="D68" s="40">
        <v>1</v>
      </c>
    </row>
    <row r="69" spans="1:4" s="37" customFormat="1" ht="15.75" thickBot="1">
      <c r="A69" s="39" t="s">
        <v>98</v>
      </c>
      <c r="B69" s="40">
        <v>7002.15</v>
      </c>
      <c r="C69" s="39" t="s">
        <v>34</v>
      </c>
      <c r="D69" s="40">
        <v>1</v>
      </c>
    </row>
    <row r="70" spans="1:4" s="37" customFormat="1" ht="15.75" thickBot="1">
      <c r="A70" s="39" t="s">
        <v>99</v>
      </c>
      <c r="B70" s="40">
        <v>319.55</v>
      </c>
      <c r="C70" s="39" t="s">
        <v>34</v>
      </c>
      <c r="D70" s="40">
        <v>1</v>
      </c>
    </row>
    <row r="71" spans="1:4" s="37" customFormat="1" ht="15.75" thickBot="1">
      <c r="A71" s="39" t="s">
        <v>61</v>
      </c>
      <c r="B71" s="40">
        <v>1117</v>
      </c>
      <c r="C71" s="39" t="s">
        <v>34</v>
      </c>
      <c r="D71" s="40">
        <v>1</v>
      </c>
    </row>
    <row r="72" spans="1:4" s="37" customFormat="1" ht="15.75" thickBot="1">
      <c r="A72" s="39" t="s">
        <v>41</v>
      </c>
      <c r="B72" s="40">
        <v>1686.96</v>
      </c>
      <c r="C72" s="39" t="s">
        <v>29</v>
      </c>
      <c r="D72" s="40">
        <v>2</v>
      </c>
    </row>
    <row r="73" spans="1:4" s="37" customFormat="1" ht="15.75" thickBot="1">
      <c r="A73" s="39" t="s">
        <v>41</v>
      </c>
      <c r="B73" s="40">
        <v>381.43</v>
      </c>
      <c r="C73" s="39" t="s">
        <v>36</v>
      </c>
      <c r="D73" s="40">
        <v>1</v>
      </c>
    </row>
    <row r="74" spans="1:4" s="37" customFormat="1" ht="15.75" thickBot="1">
      <c r="A74" s="39" t="s">
        <v>109</v>
      </c>
      <c r="B74" s="40">
        <v>7233.21</v>
      </c>
      <c r="C74" s="39" t="s">
        <v>5</v>
      </c>
      <c r="D74" s="40">
        <v>3</v>
      </c>
    </row>
    <row r="75" spans="1:4" s="37" customFormat="1" ht="15.75" thickBot="1">
      <c r="A75" s="39" t="s">
        <v>110</v>
      </c>
      <c r="B75" s="40">
        <v>901.41</v>
      </c>
      <c r="C75" s="39" t="s">
        <v>34</v>
      </c>
      <c r="D75" s="40">
        <v>1</v>
      </c>
    </row>
    <row r="76" spans="1:4" s="37" customFormat="1" ht="15.75" thickBot="1">
      <c r="A76" s="39" t="s">
        <v>54</v>
      </c>
      <c r="B76" s="40">
        <v>4038.09</v>
      </c>
      <c r="C76" s="39" t="s">
        <v>18</v>
      </c>
      <c r="D76" s="40">
        <v>7</v>
      </c>
    </row>
    <row r="77" spans="1:4" s="37" customFormat="1" ht="15.75" thickBot="1">
      <c r="A77" s="39" t="s">
        <v>102</v>
      </c>
      <c r="B77" s="40">
        <v>1555.72</v>
      </c>
      <c r="C77" s="39" t="s">
        <v>5</v>
      </c>
      <c r="D77" s="40">
        <v>2</v>
      </c>
    </row>
    <row r="78" spans="1:4" s="37" customFormat="1" ht="15.75" thickBot="1">
      <c r="A78" s="39" t="s">
        <v>105</v>
      </c>
      <c r="B78" s="40">
        <v>5648.7</v>
      </c>
      <c r="C78" s="39" t="s">
        <v>34</v>
      </c>
      <c r="D78" s="40">
        <v>6</v>
      </c>
    </row>
    <row r="79" spans="1:4" s="13" customFormat="1" ht="28.5">
      <c r="A79" s="19" t="s">
        <v>19</v>
      </c>
      <c r="B79" s="20">
        <v>0</v>
      </c>
      <c r="C79" s="21"/>
      <c r="D79" s="22"/>
    </row>
    <row r="80" spans="1:4" s="13" customFormat="1" ht="28.5">
      <c r="A80" s="19" t="s">
        <v>20</v>
      </c>
      <c r="B80" s="20">
        <v>0</v>
      </c>
      <c r="C80" s="21"/>
      <c r="D80" s="22"/>
    </row>
    <row r="81" spans="1:4" s="13" customFormat="1" ht="28.5">
      <c r="A81" s="19" t="s">
        <v>21</v>
      </c>
      <c r="B81" s="20">
        <v>0</v>
      </c>
      <c r="C81" s="21"/>
      <c r="D81" s="22"/>
    </row>
    <row r="82" spans="1:4" s="13" customFormat="1" ht="29.25" thickBot="1">
      <c r="A82" s="19" t="s">
        <v>22</v>
      </c>
      <c r="B82" s="20">
        <f>B83+B84+B85</f>
        <v>1664.53</v>
      </c>
      <c r="C82" s="21"/>
      <c r="D82" s="22"/>
    </row>
    <row r="83" spans="1:4" s="37" customFormat="1" ht="15.75" thickBot="1">
      <c r="A83" s="39" t="s">
        <v>94</v>
      </c>
      <c r="B83" s="40">
        <v>689.8</v>
      </c>
      <c r="C83" s="39" t="s">
        <v>4</v>
      </c>
      <c r="D83" s="40">
        <v>2.5</v>
      </c>
    </row>
    <row r="84" spans="1:4" s="37" customFormat="1" ht="15.75" thickBot="1">
      <c r="A84" s="39" t="s">
        <v>95</v>
      </c>
      <c r="B84" s="40">
        <v>649.82000000000005</v>
      </c>
      <c r="C84" s="39" t="s">
        <v>34</v>
      </c>
      <c r="D84" s="40">
        <v>2</v>
      </c>
    </row>
    <row r="85" spans="1:4" s="37" customFormat="1" ht="15.75" thickBot="1">
      <c r="A85" s="39" t="s">
        <v>95</v>
      </c>
      <c r="B85" s="40">
        <v>324.91000000000003</v>
      </c>
      <c r="C85" s="39" t="s">
        <v>34</v>
      </c>
      <c r="D85" s="40">
        <v>1</v>
      </c>
    </row>
    <row r="86" spans="1:4" s="13" customFormat="1" ht="29.25" thickBot="1">
      <c r="A86" s="19" t="s">
        <v>23</v>
      </c>
      <c r="B86" s="20">
        <f>B87+B88</f>
        <v>10391.85</v>
      </c>
      <c r="C86" s="21"/>
      <c r="D86" s="22"/>
    </row>
    <row r="87" spans="1:4" s="37" customFormat="1" ht="15.75" thickBot="1">
      <c r="A87" s="39" t="s">
        <v>84</v>
      </c>
      <c r="B87" s="40">
        <v>4948.5</v>
      </c>
      <c r="C87" s="39" t="s">
        <v>4</v>
      </c>
      <c r="D87" s="40">
        <v>19794</v>
      </c>
    </row>
    <row r="88" spans="1:4" s="37" customFormat="1" ht="15.75" thickBot="1">
      <c r="A88" s="39" t="s">
        <v>85</v>
      </c>
      <c r="B88" s="40">
        <v>5443.35</v>
      </c>
      <c r="C88" s="39" t="s">
        <v>4</v>
      </c>
      <c r="D88" s="40">
        <v>19794</v>
      </c>
    </row>
    <row r="89" spans="1:4" s="13" customFormat="1" ht="29.25" thickBot="1">
      <c r="A89" s="19" t="s">
        <v>24</v>
      </c>
      <c r="B89" s="20">
        <f>B90+B91</f>
        <v>38954.589999999997</v>
      </c>
      <c r="C89" s="21"/>
      <c r="D89" s="22"/>
    </row>
    <row r="90" spans="1:4" s="37" customFormat="1" ht="15.75" thickBot="1">
      <c r="A90" s="39" t="s">
        <v>82</v>
      </c>
      <c r="B90" s="40">
        <v>19002.240000000002</v>
      </c>
      <c r="C90" s="39" t="s">
        <v>4</v>
      </c>
      <c r="D90" s="40">
        <v>19794</v>
      </c>
    </row>
    <row r="91" spans="1:4" s="37" customFormat="1" ht="15.75" thickBot="1">
      <c r="A91" s="39" t="s">
        <v>83</v>
      </c>
      <c r="B91" s="40">
        <v>19952.349999999999</v>
      </c>
      <c r="C91" s="39" t="s">
        <v>4</v>
      </c>
      <c r="D91" s="40">
        <v>19794</v>
      </c>
    </row>
    <row r="92" spans="1:4" s="13" customFormat="1" ht="43.5" thickBot="1">
      <c r="A92" s="19" t="s">
        <v>25</v>
      </c>
      <c r="B92" s="20">
        <f>B93</f>
        <v>1211.8</v>
      </c>
      <c r="C92" s="21"/>
      <c r="D92" s="22"/>
    </row>
    <row r="93" spans="1:4" s="37" customFormat="1" ht="15.75" thickBot="1">
      <c r="A93" s="39" t="s">
        <v>53</v>
      </c>
      <c r="B93" s="40">
        <v>1211.8</v>
      </c>
      <c r="C93" s="39" t="s">
        <v>4</v>
      </c>
      <c r="D93" s="40">
        <v>730</v>
      </c>
    </row>
    <row r="94" spans="1:4" s="13" customFormat="1" ht="57.75" thickBot="1">
      <c r="A94" s="19" t="s">
        <v>26</v>
      </c>
      <c r="B94" s="20">
        <f>SUM(B95:B102)</f>
        <v>150502.76999999999</v>
      </c>
      <c r="C94" s="21"/>
      <c r="D94" s="22"/>
    </row>
    <row r="95" spans="1:4" s="37" customFormat="1" ht="15.75" thickBot="1">
      <c r="A95" s="39" t="s">
        <v>88</v>
      </c>
      <c r="B95" s="40">
        <v>502.94</v>
      </c>
      <c r="C95" s="39" t="s">
        <v>34</v>
      </c>
      <c r="D95" s="40">
        <v>1</v>
      </c>
    </row>
    <row r="96" spans="1:4" s="37" customFormat="1" ht="15.75" thickBot="1">
      <c r="A96" s="39" t="s">
        <v>89</v>
      </c>
      <c r="B96" s="40">
        <v>54433.5</v>
      </c>
      <c r="C96" s="39" t="s">
        <v>4</v>
      </c>
      <c r="D96" s="40">
        <v>19794</v>
      </c>
    </row>
    <row r="97" spans="1:4" s="37" customFormat="1" ht="15.75" thickBot="1">
      <c r="A97" s="39" t="s">
        <v>90</v>
      </c>
      <c r="B97" s="40">
        <v>59698.68</v>
      </c>
      <c r="C97" s="39" t="s">
        <v>4</v>
      </c>
      <c r="D97" s="40">
        <v>19794</v>
      </c>
    </row>
    <row r="98" spans="1:4" s="37" customFormat="1" ht="15.75" thickBot="1">
      <c r="A98" s="39" t="s">
        <v>106</v>
      </c>
      <c r="B98" s="40">
        <v>4374.75</v>
      </c>
      <c r="C98" s="39" t="s">
        <v>34</v>
      </c>
      <c r="D98" s="40">
        <v>3</v>
      </c>
    </row>
    <row r="99" spans="1:4" s="37" customFormat="1" ht="15.75" thickBot="1">
      <c r="A99" s="39" t="s">
        <v>63</v>
      </c>
      <c r="B99" s="40">
        <v>1722.9</v>
      </c>
      <c r="C99" s="39" t="s">
        <v>34</v>
      </c>
      <c r="D99" s="40">
        <v>1</v>
      </c>
    </row>
    <row r="100" spans="1:4" s="37" customFormat="1" ht="15.75" thickBot="1">
      <c r="A100" s="39" t="s">
        <v>64</v>
      </c>
      <c r="B100" s="40">
        <v>336.5</v>
      </c>
      <c r="C100" s="39" t="s">
        <v>4</v>
      </c>
      <c r="D100" s="40">
        <v>19794</v>
      </c>
    </row>
    <row r="101" spans="1:4" s="37" customFormat="1" ht="15.75" thickBot="1">
      <c r="A101" s="39" t="s">
        <v>65</v>
      </c>
      <c r="B101" s="40">
        <v>336.5</v>
      </c>
      <c r="C101" s="39" t="s">
        <v>4</v>
      </c>
      <c r="D101" s="40">
        <v>19794</v>
      </c>
    </row>
    <row r="102" spans="1:4" s="37" customFormat="1" ht="15.75" thickBot="1">
      <c r="A102" s="39" t="s">
        <v>69</v>
      </c>
      <c r="B102" s="40">
        <v>29097</v>
      </c>
      <c r="C102" s="39" t="s">
        <v>34</v>
      </c>
      <c r="D102" s="40">
        <v>1</v>
      </c>
    </row>
    <row r="103" spans="1:4" s="13" customFormat="1">
      <c r="A103" s="19" t="s">
        <v>27</v>
      </c>
      <c r="B103" s="20">
        <f>B104</f>
        <v>4800</v>
      </c>
      <c r="C103" s="21"/>
      <c r="D103" s="22"/>
    </row>
    <row r="104" spans="1:4" s="13" customFormat="1" ht="30">
      <c r="A104" s="28" t="s">
        <v>7</v>
      </c>
      <c r="B104" s="29">
        <f>D104*5*12</f>
        <v>4800</v>
      </c>
      <c r="C104" s="30" t="s">
        <v>6</v>
      </c>
      <c r="D104" s="23">
        <v>80</v>
      </c>
    </row>
    <row r="105" spans="1:4" s="13" customFormat="1">
      <c r="A105" s="31" t="s">
        <v>116</v>
      </c>
      <c r="B105" s="20">
        <f>B13+B16+B19+B21+B28+B46+B79+B80+B81+B82+B86+B89+B92+B94</f>
        <v>941057.59999999986</v>
      </c>
      <c r="C105" s="32" t="s">
        <v>39</v>
      </c>
      <c r="D105" s="22"/>
    </row>
    <row r="106" spans="1:4" s="13" customFormat="1">
      <c r="A106" s="31" t="s">
        <v>117</v>
      </c>
      <c r="B106" s="20">
        <f>B105*1.2+B103</f>
        <v>1134069.1199999999</v>
      </c>
      <c r="C106" s="32" t="s">
        <v>39</v>
      </c>
      <c r="D106" s="22"/>
    </row>
    <row r="107" spans="1:4" s="13" customFormat="1">
      <c r="A107" s="31" t="s">
        <v>118</v>
      </c>
      <c r="B107" s="20">
        <f>B4+B6+B9-B106</f>
        <v>1586848.2586000005</v>
      </c>
      <c r="C107" s="32" t="s">
        <v>39</v>
      </c>
      <c r="D107" s="22"/>
    </row>
    <row r="108" spans="1:4" s="13" customFormat="1">
      <c r="A108" s="33"/>
      <c r="B108" s="34"/>
      <c r="C108" s="35"/>
      <c r="D108" s="36"/>
    </row>
  </sheetData>
  <mergeCells count="4">
    <mergeCell ref="A1:D1"/>
    <mergeCell ref="A12:D12"/>
    <mergeCell ref="B2:C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чкалова 6</vt:lpstr>
      <vt:lpstr>'чкалова 6'!Область_печати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2019-03-12T00:05:32Z</cp:lastPrinted>
  <dcterms:created xsi:type="dcterms:W3CDTF">2016-03-18T02:51:51Z</dcterms:created>
  <dcterms:modified xsi:type="dcterms:W3CDTF">2022-02-16T07:32:49Z</dcterms:modified>
</cp:coreProperties>
</file>