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330" windowWidth="15855" windowHeight="10680"/>
  </bookViews>
  <sheets>
    <sheet name="Украинский бульвар, д. 22" sheetId="1" r:id="rId1"/>
    <sheet name="Работы 2019" sheetId="2" r:id="rId2"/>
    <sheet name="Справка" sheetId="3" r:id="rId3"/>
  </sheets>
  <externalReferences>
    <externalReference r:id="rId4"/>
  </externalReferences>
  <definedNames>
    <definedName name="_xlnm._FilterDatabase" localSheetId="1" hidden="1">'Работы 2019'!$A$3:$E$83</definedName>
    <definedName name="_xlnm.Print_Area" localSheetId="0">'Украинский бульвар, д. 22'!$A$1:$D$100</definedName>
  </definedNames>
  <calcPr calcId="145621"/>
</workbook>
</file>

<file path=xl/calcChain.xml><?xml version="1.0" encoding="utf-8"?>
<calcChain xmlns="http://schemas.openxmlformats.org/spreadsheetml/2006/main">
  <c r="B10" i="1" l="1"/>
  <c r="B49" i="1"/>
  <c r="B72" i="3"/>
  <c r="B76" i="3" s="1"/>
  <c r="B71" i="2" l="1"/>
  <c r="B88" i="1"/>
  <c r="B82" i="1"/>
  <c r="B79" i="1"/>
  <c r="B27" i="1"/>
  <c r="B18" i="1"/>
  <c r="B76" i="1" l="1"/>
  <c r="B7" i="1"/>
  <c r="B20" i="1"/>
  <c r="B85" i="1"/>
  <c r="B15" i="1"/>
  <c r="B12" i="1"/>
  <c r="B9" i="1"/>
  <c r="B8" i="1" s="1"/>
  <c r="B97" i="1" l="1"/>
  <c r="B96" i="1"/>
  <c r="B95" i="1" s="1"/>
  <c r="B98" i="1" l="1"/>
  <c r="B99" i="1" s="1"/>
  <c r="B100" i="1" s="1"/>
  <c r="H97" i="1"/>
</calcChain>
</file>

<file path=xl/sharedStrings.xml><?xml version="1.0" encoding="utf-8"?>
<sst xmlns="http://schemas.openxmlformats.org/spreadsheetml/2006/main" count="468" uniqueCount="125">
  <si>
    <t>Ед.изм.</t>
  </si>
  <si>
    <t>Количество работ (ед.)</t>
  </si>
  <si>
    <t>Наименование работ (услуг)</t>
  </si>
  <si>
    <t>сантехника</t>
  </si>
  <si>
    <t>м2</t>
  </si>
  <si>
    <t>м</t>
  </si>
  <si>
    <t>кол-во показаний</t>
  </si>
  <si>
    <t>Форма 2.8. Выполненные работы (оказанные услуги) по содержанию общего имущества и текущему ремонту в отчетном периоде (Приказ Минстроя России от 22.12.2014 №882).</t>
  </si>
  <si>
    <t>Доходы от нежилых помещений и провайдеров:</t>
  </si>
  <si>
    <t>Провайдеры:</t>
  </si>
  <si>
    <t>Расходы по дому:</t>
  </si>
  <si>
    <t>1.Работы (услуги) по управлению многоквартирным домом</t>
  </si>
  <si>
    <t>2.Работы по содержанию помещений, входящих в состав общего имущества в многоквартирном доме</t>
  </si>
  <si>
    <t>3.Работы по обеспечению вывоза твердых бытовых отходов</t>
  </si>
  <si>
    <t>Чел.</t>
  </si>
  <si>
    <t>4.Коммунальные услуги по содержанию помещений, входящих в состав общего имущества в многоквартирном доме</t>
  </si>
  <si>
    <t>5.Работы по содержанию и ремонту конструктивных элементов (несущих конструкций и ненесущих конструкций) многоквартирных домов</t>
  </si>
  <si>
    <t>6.Работы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</si>
  <si>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7.Работы по содержанию и ремонту мусоропроводов в многоквартирном доме</t>
  </si>
  <si>
    <t>8.Работы по содержанию и ремонту лифта (лифтов) в многоквартирном доме</t>
  </si>
  <si>
    <t>9.Работы по обеспечению требований пожарной безопасности</t>
  </si>
  <si>
    <t>10.Работы по содержанию и ремонту систем дымоудаления и вентиляции</t>
  </si>
  <si>
    <t>11.Работы по содержанию и ремонту систем внутридомового газового оборудования</t>
  </si>
  <si>
    <t>12.Обеспечение устранения аварий на внутридомовых инженерных системах в многоквартирном доме</t>
  </si>
  <si>
    <t>13.Проведение дератизации и дезинсекции помещений, входящих в состав общего имущества в многоквартирном доме</t>
  </si>
  <si>
    <t>14.Работы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</si>
  <si>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15.Прочая работа (услуга)</t>
  </si>
  <si>
    <t xml:space="preserve">Годовая фактическая стоимость работ (услуг) </t>
  </si>
  <si>
    <t>Устранение свищей хомутами</t>
  </si>
  <si>
    <t>Закрытие и открытие стояков</t>
  </si>
  <si>
    <t>1 стояк</t>
  </si>
  <si>
    <t>м3</t>
  </si>
  <si>
    <t>Адрес: Украинский бульвар, д. 22</t>
  </si>
  <si>
    <t>Утепление вентпродухов изовером и монтажной пеной</t>
  </si>
  <si>
    <t>выезд</t>
  </si>
  <si>
    <t>Выезд а/машины по заявке</t>
  </si>
  <si>
    <t>Кол-во</t>
  </si>
  <si>
    <t>Ед.изм</t>
  </si>
  <si>
    <t>Наименование работ</t>
  </si>
  <si>
    <t xml:space="preserve">По адресу УКРАИНСКИЙ б-р д.22                                          </t>
  </si>
  <si>
    <t>Доходы по дому:</t>
  </si>
  <si>
    <t>Расходы по снятию показаний с ИПУ по электроэнергии</t>
  </si>
  <si>
    <t>Cуммa</t>
  </si>
  <si>
    <t>Завоз песка на песочницы детских площадок</t>
  </si>
  <si>
    <t>Замена электрической лампы накаливания</t>
  </si>
  <si>
    <t>шт.</t>
  </si>
  <si>
    <t>Замена электропатрона с материалами при открытой арматуре</t>
  </si>
  <si>
    <t>Исполнение заявок не связаных с ремонтом</t>
  </si>
  <si>
    <t>1подъезд</t>
  </si>
  <si>
    <t>узел</t>
  </si>
  <si>
    <t>Навеска замка (крабовый)</t>
  </si>
  <si>
    <t>Очистка канализационной сети</t>
  </si>
  <si>
    <t>Протяжка контактов на электроприборах</t>
  </si>
  <si>
    <t>Смена вентиля до 20 мм</t>
  </si>
  <si>
    <t>Смена труб ГВС и ХВС д.32</t>
  </si>
  <si>
    <t>Смена труб ХВС и ГВС д.20</t>
  </si>
  <si>
    <t>Смена труб из водогазопроводных труб д.15 с производством сварочных ра</t>
  </si>
  <si>
    <t>Смена труб из водогазопроводных труб д.20 с производством сварочных ра</t>
  </si>
  <si>
    <t>руб.</t>
  </si>
  <si>
    <t>период: 01.01.2020-31.12.2020</t>
  </si>
  <si>
    <t>Всего начислено за период с 01.01.2020 г. по 31.12.2020 г.</t>
  </si>
  <si>
    <t>Всего оплачено за период с 01.01.2020 г. по 31.12.2020 г.</t>
  </si>
  <si>
    <t>Дебиторская задолженность (переплата) на 31.12.2020 г.</t>
  </si>
  <si>
    <t>Всего доходов по дому за 2020 г.</t>
  </si>
  <si>
    <t>Управление жилым фондом 1,2 кв. 2020г. К=0,6;0,8;0,85;0,9;1</t>
  </si>
  <si>
    <t>Управление жилым фондом 3,4 кв. 2020г. К=0,6;0,8;0,85;0,9;1</t>
  </si>
  <si>
    <t>Уборка МОП 3,4 кв. 2020 г. К=0,8</t>
  </si>
  <si>
    <t>Гор. вода потр.при содер.общего имущ-ва  в МКД 3,4 кв.2020г. 1-5эт.К=0</t>
  </si>
  <si>
    <t>Тех.обслуживание ГО К=0,6;0,8;0,85;0,9;1 (3,4 кв. 2020 г.)</t>
  </si>
  <si>
    <t>Организация мест накоп.ртуть сод-х ламп 3,4 кв. 2020г. К=0,6;0,8;0,85;</t>
  </si>
  <si>
    <t>Всего расходов по дому за 2020 г.</t>
  </si>
  <si>
    <t>Всего расходов по дому с НДС за 2020 г.</t>
  </si>
  <si>
    <t>Конечное сальдо по дому на 31.12.2020 г.</t>
  </si>
  <si>
    <t xml:space="preserve">Конечное сальдо с учетом дебиторской задолженности (переплаты) на 31.12.2020 г. </t>
  </si>
  <si>
    <t>Вывоз ТКО 1,2 кв. 2020 г. К=0,6;0,8;0,85;0,9;1</t>
  </si>
  <si>
    <t>Гор.вода потр.при содер.общего имущ-ва в МКД 1,2 кв.2020г. 1-5 эт.К=0,</t>
  </si>
  <si>
    <t>Хол.вода потр.при содер.общ.имущ. в МКД 1,2 кв.2020г.1-5эт.К=0,6;0,8</t>
  </si>
  <si>
    <t>Хол.вода потр.при содер.общ.имущ. в МКД 3,4 кв.2020г.1-5эт.К=0,8</t>
  </si>
  <si>
    <t>Электрическая энергия потр.при содержании общего имущ. МКД 1,2 кв.2020</t>
  </si>
  <si>
    <t>Электрическая энергия потр.при содержании общего имущ. МКД 3,4 кв.2020</t>
  </si>
  <si>
    <t>Уборка придомовой территории 1,2 кв. 2020 г. К=0,8</t>
  </si>
  <si>
    <t>Уборка придомовой территории 3,4 кв. 2020 г. К=0,6;0,8</t>
  </si>
  <si>
    <t>Уборка МОП 1,2 кв. 2020 г. К=0,8</t>
  </si>
  <si>
    <t>Тех.обслуживание ГО К=0,6;0,8;0,85;0,9;1 (1,2 кв. 2020 г.)</t>
  </si>
  <si>
    <t>Содержание ДРС 1,2 кв. 2020 г. коэф. 0,8</t>
  </si>
  <si>
    <t>Содержание ДРС 3,4 кв. 2020 г. коэф.0,8;0,85;0,9;1</t>
  </si>
  <si>
    <t>Организация мест накоп.ртуть сод-х ламп 1,2 кв. 2020г. К=0,6;0,8;0,89</t>
  </si>
  <si>
    <t>Дезинсекция "ЗКДС"</t>
  </si>
  <si>
    <t>Замена сборок д.20 с устр-м сбросника на водогаз-х трубах с прим.свар.</t>
  </si>
  <si>
    <t>Замена труб розлива ГВС Укр.22</t>
  </si>
  <si>
    <t>розлив</t>
  </si>
  <si>
    <t>Отключение отопления</t>
  </si>
  <si>
    <t>Очистка труб ХВС, ГВС</t>
  </si>
  <si>
    <t>Сброс воздуха со стояков отопления с использованием а/м газель</t>
  </si>
  <si>
    <t>Смена водогазопроводных труб д.89</t>
  </si>
  <si>
    <t>Смена резьб (для всех диаметров) с применением газосварочных работ</t>
  </si>
  <si>
    <t>Смена труб ХВС д.32</t>
  </si>
  <si>
    <t>1м</t>
  </si>
  <si>
    <t>Смена труб из водогазопроводных труб д.25 с производством сварочных ра</t>
  </si>
  <si>
    <t>Смена труб из водогазопроводных труб д.32 с производством сварочных ра</t>
  </si>
  <si>
    <t>Смена труб канализации д.100</t>
  </si>
  <si>
    <t>смена труб ГВС  и ХВС д.20 ПП</t>
  </si>
  <si>
    <t>смена труб ГВС и ХВС  д.20 ПП</t>
  </si>
  <si>
    <t>смена труб ХВС и ГВС д.20 ПП</t>
  </si>
  <si>
    <t>Масляная окраска с последующей теплоизоляцией (пенофол) теплового узла</t>
  </si>
  <si>
    <t>Масляная окраска элементов детской площадки (забор, элементы)</t>
  </si>
  <si>
    <t>Монтаж освещения над под-м с точкой подкл.от тамб-го осв.(свет.настоль</t>
  </si>
  <si>
    <t>Осмотр подвала</t>
  </si>
  <si>
    <t>1 дом</t>
  </si>
  <si>
    <t>Покраска, изоляция труб отопления</t>
  </si>
  <si>
    <t>Пробивка проемов в стенах, закладка кирпичем и оштукатуривание после</t>
  </si>
  <si>
    <t>Проведение профилактических работ шкафов учета электропотребления</t>
  </si>
  <si>
    <t>Прокладка электрокабеля АВВГ 2*2,5 мм2</t>
  </si>
  <si>
    <t>Ремонт шиферной кровли</t>
  </si>
  <si>
    <t>Санитарная обрезка сухих вершин и веток деревьев с исп-ем автовышки</t>
  </si>
  <si>
    <t>Смена непригодных к дальнейшей эксплуатации столбиков забора из бруса</t>
  </si>
  <si>
    <t>Установка информационного стенда</t>
  </si>
  <si>
    <t>Установка светильников с датчиком на движение</t>
  </si>
  <si>
    <t>шт</t>
  </si>
  <si>
    <t>освещение теплового узла от входа в подвал</t>
  </si>
  <si>
    <t>очистка подвала Украинский бульвар,22</t>
  </si>
  <si>
    <t>дом</t>
  </si>
  <si>
    <t xml:space="preserve">Накопительная по работам за период c  01.01.2020 по  31.12.2020 г.                                                                                   </t>
  </si>
  <si>
    <t>Замена стояка ХВС по квартирам</t>
  </si>
  <si>
    <t>стояк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</si>
</sst>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_-* #,##0.00_-;\-* #,##0.00_-;_-* &quot;-&quot;??_-;_-@_-"/>
    <numFmt numFmtId="165" formatCode="_-* #&quot; &quot;##0.00_-;\-* #&quot; &quot;##0.00_-;_-* &quot;-&quot;??_-;_-@_-"/>
  </numFmts>
  <fonts count="29" x14ac:knownFonts="1"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b/>
      <sz val="11"/>
      <color rgb="FF3F3F3F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4">
    <xf numFmtId="0" fontId="0" fillId="0" borderId="0"/>
    <xf numFmtId="0" fontId="1" fillId="2" borderId="1" applyNumberFormat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43" fontId="7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4" borderId="0" applyNumberFormat="0" applyBorder="0" applyAlignment="0" applyProtection="0"/>
    <xf numFmtId="0" fontId="21" fillId="5" borderId="0" applyNumberFormat="0" applyBorder="0" applyAlignment="0" applyProtection="0"/>
    <xf numFmtId="0" fontId="22" fillId="6" borderId="6" applyNumberFormat="0" applyAlignment="0" applyProtection="0"/>
    <xf numFmtId="0" fontId="23" fillId="2" borderId="6" applyNumberFormat="0" applyAlignment="0" applyProtection="0"/>
    <xf numFmtId="0" fontId="24" fillId="0" borderId="7" applyNumberFormat="0" applyFill="0" applyAlignment="0" applyProtection="0"/>
    <xf numFmtId="0" fontId="25" fillId="7" borderId="8" applyNumberFormat="0" applyAlignment="0" applyProtection="0"/>
    <xf numFmtId="0" fontId="26" fillId="0" borderId="0" applyNumberFormat="0" applyFill="0" applyBorder="0" applyAlignment="0" applyProtection="0"/>
    <xf numFmtId="0" fontId="7" fillId="8" borderId="9" applyNumberFormat="0" applyFont="0" applyAlignment="0" applyProtection="0"/>
    <xf numFmtId="0" fontId="27" fillId="0" borderId="0" applyNumberFormat="0" applyFill="0" applyBorder="0" applyAlignment="0" applyProtection="0"/>
    <xf numFmtId="0" fontId="14" fillId="0" borderId="10" applyNumberFormat="0" applyFill="0" applyAlignment="0" applyProtection="0"/>
    <xf numFmtId="0" fontId="28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28" fillId="32" borderId="0" applyNumberFormat="0" applyBorder="0" applyAlignment="0" applyProtection="0"/>
  </cellStyleXfs>
  <cellXfs count="54">
    <xf numFmtId="0" fontId="0" fillId="0" borderId="0" xfId="0"/>
    <xf numFmtId="0" fontId="2" fillId="0" borderId="0" xfId="0" applyFont="1" applyFill="1"/>
    <xf numFmtId="43" fontId="2" fillId="0" borderId="0" xfId="3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6" fillId="0" borderId="0" xfId="0" applyFont="1" applyFill="1"/>
    <xf numFmtId="0" fontId="2" fillId="0" borderId="0" xfId="0" applyFont="1" applyFill="1" applyAlignment="1">
      <alignment horizontal="left" vertical="center"/>
    </xf>
    <xf numFmtId="0" fontId="10" fillId="0" borderId="0" xfId="0" applyFont="1" applyFill="1"/>
    <xf numFmtId="43" fontId="2" fillId="0" borderId="0" xfId="3" applyFont="1" applyFill="1" applyAlignment="1">
      <alignment vertical="center"/>
    </xf>
    <xf numFmtId="0" fontId="11" fillId="0" borderId="0" xfId="0" applyFont="1" applyFill="1"/>
    <xf numFmtId="0" fontId="12" fillId="0" borderId="2" xfId="1" applyFont="1" applyFill="1" applyBorder="1" applyAlignment="1">
      <alignment horizontal="center" vertical="center"/>
    </xf>
    <xf numFmtId="43" fontId="12" fillId="0" borderId="2" xfId="3" applyFont="1" applyFill="1" applyBorder="1" applyAlignment="1">
      <alignment horizontal="center" vertical="center" wrapText="1"/>
    </xf>
    <xf numFmtId="0" fontId="5" fillId="0" borderId="2" xfId="2" applyFont="1" applyFill="1" applyBorder="1" applyAlignment="1" applyProtection="1">
      <alignment horizontal="center" vertical="center"/>
    </xf>
    <xf numFmtId="43" fontId="4" fillId="0" borderId="2" xfId="3" applyFont="1" applyFill="1" applyBorder="1" applyAlignment="1">
      <alignment horizontal="center" vertical="center"/>
    </xf>
    <xf numFmtId="0" fontId="12" fillId="0" borderId="2" xfId="1" applyFont="1" applyFill="1" applyBorder="1" applyAlignment="1">
      <alignment horizontal="left" vertical="center" wrapText="1"/>
    </xf>
    <xf numFmtId="0" fontId="12" fillId="0" borderId="2" xfId="1" applyFont="1" applyFill="1" applyBorder="1" applyAlignment="1">
      <alignment horizontal="left" vertical="center"/>
    </xf>
    <xf numFmtId="0" fontId="13" fillId="0" borderId="2" xfId="1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/>
    </xf>
    <xf numFmtId="43" fontId="2" fillId="0" borderId="2" xfId="3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 wrapText="1"/>
    </xf>
    <xf numFmtId="0" fontId="0" fillId="0" borderId="0" xfId="0" applyFill="1"/>
    <xf numFmtId="0" fontId="8" fillId="0" borderId="2" xfId="0" applyFont="1" applyFill="1" applyBorder="1" applyAlignment="1">
      <alignment horizontal="center" vertical="center"/>
    </xf>
    <xf numFmtId="43" fontId="2" fillId="0" borderId="2" xfId="3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left" vertical="center"/>
    </xf>
    <xf numFmtId="0" fontId="0" fillId="0" borderId="2" xfId="0" applyFill="1" applyBorder="1"/>
    <xf numFmtId="0" fontId="0" fillId="0" borderId="2" xfId="0" applyFill="1" applyBorder="1" applyAlignment="1">
      <alignment horizontal="center"/>
    </xf>
    <xf numFmtId="43" fontId="4" fillId="0" borderId="2" xfId="3" applyFont="1" applyFill="1" applyBorder="1" applyAlignment="1">
      <alignment horizontal="center" vertical="center" wrapText="1"/>
    </xf>
    <xf numFmtId="4" fontId="12" fillId="0" borderId="2" xfId="3" applyNumberFormat="1" applyFont="1" applyFill="1" applyBorder="1" applyAlignment="1">
      <alignment vertical="center" wrapText="1"/>
    </xf>
    <xf numFmtId="4" fontId="13" fillId="0" borderId="2" xfId="3" applyNumberFormat="1" applyFont="1" applyFill="1" applyBorder="1" applyAlignment="1">
      <alignment vertical="center" wrapText="1"/>
    </xf>
    <xf numFmtId="4" fontId="6" fillId="0" borderId="2" xfId="3" applyNumberFormat="1" applyFont="1" applyFill="1" applyBorder="1" applyAlignment="1">
      <alignment vertical="center"/>
    </xf>
    <xf numFmtId="4" fontId="0" fillId="0" borderId="2" xfId="0" applyNumberFormat="1" applyFill="1" applyBorder="1"/>
    <xf numFmtId="4" fontId="6" fillId="0" borderId="2" xfId="3" applyNumberFormat="1" applyFont="1" applyFill="1" applyBorder="1" applyAlignment="1"/>
    <xf numFmtId="4" fontId="8" fillId="0" borderId="2" xfId="3" applyNumberFormat="1" applyFont="1" applyFill="1" applyBorder="1" applyAlignment="1">
      <alignment vertical="center"/>
    </xf>
    <xf numFmtId="0" fontId="0" fillId="0" borderId="0" xfId="0"/>
    <xf numFmtId="0" fontId="6" fillId="0" borderId="2" xfId="0" applyFont="1" applyFill="1" applyBorder="1" applyAlignment="1">
      <alignment horizontal="center" vertical="center"/>
    </xf>
    <xf numFmtId="49" fontId="0" fillId="0" borderId="11" xfId="0" applyNumberFormat="1" applyFill="1" applyBorder="1"/>
    <xf numFmtId="164" fontId="0" fillId="0" borderId="11" xfId="0" applyNumberFormat="1" applyFill="1" applyBorder="1"/>
    <xf numFmtId="0" fontId="9" fillId="0" borderId="0" xfId="0" applyFont="1" applyFill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43" fontId="2" fillId="0" borderId="2" xfId="3" applyFont="1" applyFill="1" applyBorder="1" applyAlignment="1">
      <alignment horizontal="center" vertical="center" wrapText="1"/>
    </xf>
    <xf numFmtId="0" fontId="12" fillId="0" borderId="2" xfId="1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49" fontId="0" fillId="33" borderId="11" xfId="0" applyNumberFormat="1" applyFill="1" applyBorder="1"/>
    <xf numFmtId="164" fontId="0" fillId="33" borderId="11" xfId="0" applyNumberFormat="1" applyFill="1" applyBorder="1"/>
    <xf numFmtId="0" fontId="0" fillId="33" borderId="0" xfId="0" applyFill="1"/>
    <xf numFmtId="164" fontId="14" fillId="0" borderId="11" xfId="0" applyNumberFormat="1" applyFont="1" applyFill="1" applyBorder="1"/>
    <xf numFmtId="165" fontId="0" fillId="0" borderId="11" xfId="0" applyNumberFormat="1" applyFill="1" applyBorder="1"/>
    <xf numFmtId="165" fontId="14" fillId="0" borderId="11" xfId="0" applyNumberFormat="1" applyFont="1" applyFill="1" applyBorder="1"/>
    <xf numFmtId="165" fontId="0" fillId="0" borderId="0" xfId="0" applyNumberFormat="1"/>
    <xf numFmtId="165" fontId="0" fillId="33" borderId="11" xfId="0" applyNumberFormat="1" applyFill="1" applyBorder="1"/>
    <xf numFmtId="165" fontId="0" fillId="34" borderId="11" xfId="0" applyNumberFormat="1" applyFill="1" applyBorder="1"/>
  </cellXfs>
  <cellStyles count="44">
    <cellStyle name="20% - Акцент1" xfId="21" builtinId="30" customBuiltin="1"/>
    <cellStyle name="20% - Акцент2" xfId="25" builtinId="34" customBuiltin="1"/>
    <cellStyle name="20% - Акцент3" xfId="29" builtinId="38" customBuiltin="1"/>
    <cellStyle name="20% - Акцент4" xfId="33" builtinId="42" customBuiltin="1"/>
    <cellStyle name="20% - Акцент5" xfId="37" builtinId="46" customBuiltin="1"/>
    <cellStyle name="20% - Акцент6" xfId="41" builtinId="50" customBuiltin="1"/>
    <cellStyle name="40% - Акцент1" xfId="22" builtinId="31" customBuiltin="1"/>
    <cellStyle name="40% - Акцент2" xfId="26" builtinId="35" customBuiltin="1"/>
    <cellStyle name="40% - Акцент3" xfId="30" builtinId="39" customBuiltin="1"/>
    <cellStyle name="40% - Акцент4" xfId="34" builtinId="43" customBuiltin="1"/>
    <cellStyle name="40% - Акцент5" xfId="38" builtinId="47" customBuiltin="1"/>
    <cellStyle name="40% - Акцент6" xfId="42" builtinId="51" customBuiltin="1"/>
    <cellStyle name="60% - Акцент1" xfId="23" builtinId="32" customBuiltin="1"/>
    <cellStyle name="60% - Акцент2" xfId="27" builtinId="36" customBuiltin="1"/>
    <cellStyle name="60% - Акцент3" xfId="31" builtinId="40" customBuiltin="1"/>
    <cellStyle name="60% - Акцент4" xfId="35" builtinId="44" customBuiltin="1"/>
    <cellStyle name="60% - Акцент5" xfId="39" builtinId="48" customBuiltin="1"/>
    <cellStyle name="60% - Акцент6" xfId="43" builtinId="52" customBuiltin="1"/>
    <cellStyle name="Акцент1" xfId="20" builtinId="29" customBuiltin="1"/>
    <cellStyle name="Акцент2" xfId="24" builtinId="33" customBuiltin="1"/>
    <cellStyle name="Акцент3" xfId="28" builtinId="37" customBuiltin="1"/>
    <cellStyle name="Акцент4" xfId="32" builtinId="41" customBuiltin="1"/>
    <cellStyle name="Акцент5" xfId="36" builtinId="45" customBuiltin="1"/>
    <cellStyle name="Акцент6" xfId="40" builtinId="49" customBuiltin="1"/>
    <cellStyle name="Ввод " xfId="12" builtinId="20" customBuiltin="1"/>
    <cellStyle name="Вывод" xfId="1" builtinId="21" customBuiltin="1"/>
    <cellStyle name="Вычисление" xfId="13" builtinId="22" customBuiltin="1"/>
    <cellStyle name="Гиперссылка" xfId="2" builtinId="8"/>
    <cellStyle name="Заголовок 1" xfId="5" builtinId="16" customBuiltin="1"/>
    <cellStyle name="Заголовок 2" xfId="6" builtinId="17" customBuiltin="1"/>
    <cellStyle name="Заголовок 3" xfId="7" builtinId="18" customBuiltin="1"/>
    <cellStyle name="Заголовок 4" xfId="8" builtinId="19" customBuiltin="1"/>
    <cellStyle name="Итог" xfId="19" builtinId="25" customBuiltin="1"/>
    <cellStyle name="Контрольная ячейка" xfId="15" builtinId="23" customBuiltin="1"/>
    <cellStyle name="Название" xfId="4" builtinId="15" customBuiltin="1"/>
    <cellStyle name="Нейтральный" xfId="11" builtinId="28" customBuiltin="1"/>
    <cellStyle name="Обычный" xfId="0" builtinId="0"/>
    <cellStyle name="Плохой" xfId="10" builtinId="27" customBuiltin="1"/>
    <cellStyle name="Пояснение" xfId="18" builtinId="53" customBuiltin="1"/>
    <cellStyle name="Примечание" xfId="17" builtinId="10" customBuiltin="1"/>
    <cellStyle name="Связанная ячейка" xfId="14" builtinId="24" customBuiltin="1"/>
    <cellStyle name="Текст предупреждения" xfId="16" builtinId="11" customBuiltin="1"/>
    <cellStyle name="Финансовый" xfId="3" builtinId="3"/>
    <cellStyle name="Хороший" xfId="9" builtinId="26" customBuiltin="1"/>
  </cellStyles>
  <dxfs count="0"/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6;&#1072;&#1073;&#1086;&#1090;&#1099;%202020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боты 2020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H100"/>
  <sheetViews>
    <sheetView tabSelected="1" workbookViewId="0">
      <pane ySplit="3" topLeftCell="A91" activePane="bottomLeft" state="frozen"/>
      <selection pane="bottomLeft" activeCell="A11" sqref="A11:D11"/>
    </sheetView>
  </sheetViews>
  <sheetFormatPr defaultRowHeight="15" x14ac:dyDescent="0.25"/>
  <cols>
    <col min="1" max="1" width="78" style="5" customWidth="1"/>
    <col min="2" max="2" width="20.42578125" style="7" customWidth="1"/>
    <col min="3" max="3" width="12.140625" style="3" customWidth="1"/>
    <col min="4" max="4" width="14.140625" style="2" customWidth="1"/>
    <col min="5" max="5" width="0" style="1" hidden="1" customWidth="1"/>
    <col min="6" max="7" width="9.140625" style="1"/>
    <col min="8" max="8" width="10" style="1" bestFit="1" customWidth="1"/>
    <col min="9" max="16384" width="9.140625" style="1"/>
  </cols>
  <sheetData>
    <row r="1" spans="1:4" s="6" customFormat="1" ht="39.75" customHeight="1" x14ac:dyDescent="0.25">
      <c r="A1" s="40" t="s">
        <v>7</v>
      </c>
      <c r="B1" s="40"/>
      <c r="C1" s="40"/>
      <c r="D1" s="40"/>
    </row>
    <row r="2" spans="1:4" s="8" customFormat="1" ht="15.75" x14ac:dyDescent="0.25">
      <c r="A2" s="26" t="s">
        <v>32</v>
      </c>
      <c r="B2" s="42" t="s">
        <v>59</v>
      </c>
      <c r="C2" s="42"/>
      <c r="D2" s="42"/>
    </row>
    <row r="3" spans="1:4" ht="57" x14ac:dyDescent="0.25">
      <c r="A3" s="9" t="s">
        <v>2</v>
      </c>
      <c r="B3" s="10" t="s">
        <v>27</v>
      </c>
      <c r="C3" s="11" t="s">
        <v>0</v>
      </c>
      <c r="D3" s="29" t="s">
        <v>1</v>
      </c>
    </row>
    <row r="4" spans="1:4" x14ac:dyDescent="0.25">
      <c r="A4" s="43" t="s">
        <v>40</v>
      </c>
      <c r="B4" s="43"/>
      <c r="C4" s="43"/>
      <c r="D4" s="43"/>
    </row>
    <row r="5" spans="1:4" x14ac:dyDescent="0.25">
      <c r="A5" s="13" t="s">
        <v>60</v>
      </c>
      <c r="B5" s="30">
        <v>1270417.47</v>
      </c>
      <c r="C5" s="37" t="s">
        <v>58</v>
      </c>
      <c r="D5" s="12"/>
    </row>
    <row r="6" spans="1:4" x14ac:dyDescent="0.25">
      <c r="A6" s="13" t="s">
        <v>61</v>
      </c>
      <c r="B6" s="30">
        <v>1185224.1399999999</v>
      </c>
      <c r="C6" s="37" t="s">
        <v>58</v>
      </c>
      <c r="D6" s="12"/>
    </row>
    <row r="7" spans="1:4" x14ac:dyDescent="0.25">
      <c r="A7" s="13" t="s">
        <v>62</v>
      </c>
      <c r="B7" s="30">
        <f>B6-B5</f>
        <v>-85193.330000000075</v>
      </c>
      <c r="C7" s="37" t="s">
        <v>58</v>
      </c>
      <c r="D7" s="12"/>
    </row>
    <row r="8" spans="1:4" x14ac:dyDescent="0.25">
      <c r="A8" s="14" t="s">
        <v>8</v>
      </c>
      <c r="B8" s="30">
        <f>B9</f>
        <v>16929.599999999999</v>
      </c>
      <c r="C8" s="37" t="s">
        <v>58</v>
      </c>
      <c r="D8" s="12"/>
    </row>
    <row r="9" spans="1:4" x14ac:dyDescent="0.25">
      <c r="A9" s="15" t="s">
        <v>9</v>
      </c>
      <c r="B9" s="31">
        <f>750*12+660.8*12</f>
        <v>16929.599999999999</v>
      </c>
      <c r="C9" s="17" t="s">
        <v>58</v>
      </c>
      <c r="D9" s="12"/>
    </row>
    <row r="10" spans="1:4" x14ac:dyDescent="0.25">
      <c r="A10" s="16" t="s">
        <v>63</v>
      </c>
      <c r="B10" s="32">
        <f>B5+B8-B9</f>
        <v>1270417.47</v>
      </c>
      <c r="C10" s="37" t="s">
        <v>58</v>
      </c>
      <c r="D10" s="18"/>
    </row>
    <row r="11" spans="1:4" x14ac:dyDescent="0.25">
      <c r="A11" s="41" t="s">
        <v>10</v>
      </c>
      <c r="B11" s="41"/>
      <c r="C11" s="41"/>
      <c r="D11" s="41"/>
    </row>
    <row r="12" spans="1:4" ht="15.75" thickBot="1" x14ac:dyDescent="0.3">
      <c r="A12" s="19" t="s">
        <v>11</v>
      </c>
      <c r="B12" s="32">
        <f>B13+B14</f>
        <v>215130.06</v>
      </c>
      <c r="C12" s="37" t="s">
        <v>58</v>
      </c>
      <c r="D12" s="18"/>
    </row>
    <row r="13" spans="1:4" s="36" customFormat="1" ht="15.75" thickBot="1" x14ac:dyDescent="0.3">
      <c r="A13" s="38" t="s">
        <v>64</v>
      </c>
      <c r="B13" s="39">
        <v>105299.1</v>
      </c>
      <c r="C13" s="38" t="s">
        <v>5</v>
      </c>
      <c r="D13" s="39">
        <v>26658</v>
      </c>
    </row>
    <row r="14" spans="1:4" s="36" customFormat="1" ht="15.75" thickBot="1" x14ac:dyDescent="0.3">
      <c r="A14" s="38" t="s">
        <v>65</v>
      </c>
      <c r="B14" s="39">
        <v>109830.96</v>
      </c>
      <c r="C14" s="38" t="s">
        <v>4</v>
      </c>
      <c r="D14" s="39">
        <v>26658</v>
      </c>
    </row>
    <row r="15" spans="1:4" ht="29.25" thickBot="1" x14ac:dyDescent="0.3">
      <c r="A15" s="19" t="s">
        <v>12</v>
      </c>
      <c r="B15" s="32">
        <f>B17+B16</f>
        <v>91015.94</v>
      </c>
      <c r="C15" s="37" t="s">
        <v>58</v>
      </c>
      <c r="D15" s="18"/>
    </row>
    <row r="16" spans="1:4" s="36" customFormat="1" ht="15.75" thickBot="1" x14ac:dyDescent="0.3">
      <c r="A16" s="38" t="s">
        <v>82</v>
      </c>
      <c r="B16" s="39">
        <v>42471.51</v>
      </c>
      <c r="C16" s="38" t="s">
        <v>4</v>
      </c>
      <c r="D16" s="39">
        <v>25585.25</v>
      </c>
    </row>
    <row r="17" spans="1:4" s="36" customFormat="1" ht="15.75" thickBot="1" x14ac:dyDescent="0.3">
      <c r="A17" s="38" t="s">
        <v>66</v>
      </c>
      <c r="B17" s="39">
        <v>48544.43</v>
      </c>
      <c r="C17" s="38" t="s">
        <v>4</v>
      </c>
      <c r="D17" s="39">
        <v>25549.7</v>
      </c>
    </row>
    <row r="18" spans="1:4" ht="15.75" thickBot="1" x14ac:dyDescent="0.3">
      <c r="A18" s="19" t="s">
        <v>13</v>
      </c>
      <c r="B18" s="32">
        <f>B19</f>
        <v>11187.91</v>
      </c>
      <c r="C18" s="37" t="s">
        <v>58</v>
      </c>
      <c r="D18" s="22"/>
    </row>
    <row r="19" spans="1:4" s="36" customFormat="1" ht="15.75" thickBot="1" x14ac:dyDescent="0.3">
      <c r="A19" s="38" t="s">
        <v>74</v>
      </c>
      <c r="B19" s="39">
        <v>11187.91</v>
      </c>
      <c r="C19" s="38" t="s">
        <v>14</v>
      </c>
      <c r="D19" s="39">
        <v>173</v>
      </c>
    </row>
    <row r="20" spans="1:4" ht="29.25" thickBot="1" x14ac:dyDescent="0.3">
      <c r="A20" s="19" t="s">
        <v>15</v>
      </c>
      <c r="B20" s="32">
        <f>SUM(B21:B26)</f>
        <v>30123.54</v>
      </c>
      <c r="C20" s="37" t="s">
        <v>58</v>
      </c>
      <c r="D20" s="18"/>
    </row>
    <row r="21" spans="1:4" s="36" customFormat="1" ht="15.75" thickBot="1" x14ac:dyDescent="0.3">
      <c r="A21" s="38" t="s">
        <v>67</v>
      </c>
      <c r="B21" s="39">
        <v>2665.8</v>
      </c>
      <c r="C21" s="38" t="s">
        <v>4</v>
      </c>
      <c r="D21" s="39">
        <v>26658</v>
      </c>
    </row>
    <row r="22" spans="1:4" s="36" customFormat="1" ht="15.75" thickBot="1" x14ac:dyDescent="0.3">
      <c r="A22" s="38" t="s">
        <v>75</v>
      </c>
      <c r="B22" s="39">
        <v>2399.2199999999998</v>
      </c>
      <c r="C22" s="38" t="s">
        <v>4</v>
      </c>
      <c r="D22" s="39">
        <v>26658</v>
      </c>
    </row>
    <row r="23" spans="1:4" s="36" customFormat="1" ht="15.75" thickBot="1" x14ac:dyDescent="0.3">
      <c r="A23" s="38" t="s">
        <v>76</v>
      </c>
      <c r="B23" s="39">
        <v>2399.2199999999998</v>
      </c>
      <c r="C23" s="38" t="s">
        <v>4</v>
      </c>
      <c r="D23" s="39">
        <v>26658</v>
      </c>
    </row>
    <row r="24" spans="1:4" s="36" customFormat="1" ht="15.75" thickBot="1" x14ac:dyDescent="0.3">
      <c r="A24" s="38" t="s">
        <v>77</v>
      </c>
      <c r="B24" s="39">
        <v>2399.2199999999998</v>
      </c>
      <c r="C24" s="38" t="s">
        <v>4</v>
      </c>
      <c r="D24" s="39">
        <v>26658</v>
      </c>
    </row>
    <row r="25" spans="1:4" s="36" customFormat="1" ht="15.75" thickBot="1" x14ac:dyDescent="0.3">
      <c r="A25" s="38" t="s">
        <v>78</v>
      </c>
      <c r="B25" s="39">
        <v>10130.040000000001</v>
      </c>
      <c r="C25" s="38" t="s">
        <v>4</v>
      </c>
      <c r="D25" s="39">
        <v>26658</v>
      </c>
    </row>
    <row r="26" spans="1:4" s="36" customFormat="1" ht="15.75" thickBot="1" x14ac:dyDescent="0.3">
      <c r="A26" s="38" t="s">
        <v>79</v>
      </c>
      <c r="B26" s="39">
        <v>10130.040000000001</v>
      </c>
      <c r="C26" s="38" t="s">
        <v>4</v>
      </c>
      <c r="D26" s="39">
        <v>26658</v>
      </c>
    </row>
    <row r="27" spans="1:4" ht="29.25" thickBot="1" x14ac:dyDescent="0.3">
      <c r="A27" s="19" t="s">
        <v>16</v>
      </c>
      <c r="B27" s="34">
        <f>SUM(B28:B48)</f>
        <v>137152.76</v>
      </c>
      <c r="C27" s="37" t="s">
        <v>58</v>
      </c>
      <c r="D27" s="23"/>
    </row>
    <row r="28" spans="1:4" s="36" customFormat="1" ht="15.75" thickBot="1" x14ac:dyDescent="0.3">
      <c r="A28" s="38" t="s">
        <v>44</v>
      </c>
      <c r="B28" s="39">
        <v>2620.1999999999998</v>
      </c>
      <c r="C28" s="38" t="s">
        <v>45</v>
      </c>
      <c r="D28" s="39">
        <v>33</v>
      </c>
    </row>
    <row r="29" spans="1:4" s="36" customFormat="1" ht="15.75" thickBot="1" x14ac:dyDescent="0.3">
      <c r="A29" s="38" t="s">
        <v>46</v>
      </c>
      <c r="B29" s="39">
        <v>691.83</v>
      </c>
      <c r="C29" s="38" t="s">
        <v>45</v>
      </c>
      <c r="D29" s="39">
        <v>3</v>
      </c>
    </row>
    <row r="30" spans="1:4" s="36" customFormat="1" ht="15.75" thickBot="1" x14ac:dyDescent="0.3">
      <c r="A30" s="38" t="s">
        <v>47</v>
      </c>
      <c r="B30" s="39">
        <v>464.72</v>
      </c>
      <c r="C30" s="38" t="s">
        <v>45</v>
      </c>
      <c r="D30" s="39">
        <v>2</v>
      </c>
    </row>
    <row r="31" spans="1:4" s="36" customFormat="1" ht="15.75" thickBot="1" x14ac:dyDescent="0.3">
      <c r="A31" s="38" t="s">
        <v>104</v>
      </c>
      <c r="B31" s="39">
        <v>12295.08</v>
      </c>
      <c r="C31" s="38" t="s">
        <v>49</v>
      </c>
      <c r="D31" s="39">
        <v>1</v>
      </c>
    </row>
    <row r="32" spans="1:4" s="36" customFormat="1" ht="15.75" thickBot="1" x14ac:dyDescent="0.3">
      <c r="A32" s="38" t="s">
        <v>105</v>
      </c>
      <c r="B32" s="39">
        <v>12484.7</v>
      </c>
      <c r="C32" s="38" t="s">
        <v>4</v>
      </c>
      <c r="D32" s="39">
        <v>56.4</v>
      </c>
    </row>
    <row r="33" spans="1:4" s="36" customFormat="1" ht="15.75" thickBot="1" x14ac:dyDescent="0.3">
      <c r="A33" s="38" t="s">
        <v>106</v>
      </c>
      <c r="B33" s="39">
        <v>1740.58</v>
      </c>
      <c r="C33" s="38" t="s">
        <v>48</v>
      </c>
      <c r="D33" s="39">
        <v>1</v>
      </c>
    </row>
    <row r="34" spans="1:4" s="36" customFormat="1" ht="15.75" thickBot="1" x14ac:dyDescent="0.3">
      <c r="A34" s="38" t="s">
        <v>50</v>
      </c>
      <c r="B34" s="39">
        <v>333.38</v>
      </c>
      <c r="C34" s="38" t="s">
        <v>45</v>
      </c>
      <c r="D34" s="39">
        <v>1</v>
      </c>
    </row>
    <row r="35" spans="1:4" s="36" customFormat="1" ht="15.75" thickBot="1" x14ac:dyDescent="0.3">
      <c r="A35" s="38" t="s">
        <v>107</v>
      </c>
      <c r="B35" s="39">
        <v>3051.44</v>
      </c>
      <c r="C35" s="38" t="s">
        <v>108</v>
      </c>
      <c r="D35" s="39">
        <v>8</v>
      </c>
    </row>
    <row r="36" spans="1:4" s="36" customFormat="1" ht="15.75" thickBot="1" x14ac:dyDescent="0.3">
      <c r="A36" s="38" t="s">
        <v>109</v>
      </c>
      <c r="B36" s="39">
        <v>67665</v>
      </c>
      <c r="C36" s="38" t="s">
        <v>108</v>
      </c>
      <c r="D36" s="39">
        <v>1</v>
      </c>
    </row>
    <row r="37" spans="1:4" s="36" customFormat="1" ht="15.75" thickBot="1" x14ac:dyDescent="0.3">
      <c r="A37" s="38" t="s">
        <v>110</v>
      </c>
      <c r="B37" s="39">
        <v>265.61</v>
      </c>
      <c r="C37" s="38" t="s">
        <v>4</v>
      </c>
      <c r="D37" s="39">
        <v>0.2</v>
      </c>
    </row>
    <row r="38" spans="1:4" s="36" customFormat="1" ht="15.75" thickBot="1" x14ac:dyDescent="0.3">
      <c r="A38" s="38" t="s">
        <v>111</v>
      </c>
      <c r="B38" s="39">
        <v>754.05</v>
      </c>
      <c r="C38" s="38" t="s">
        <v>45</v>
      </c>
      <c r="D38" s="39">
        <v>5</v>
      </c>
    </row>
    <row r="39" spans="1:4" s="36" customFormat="1" ht="15.75" thickBot="1" x14ac:dyDescent="0.3">
      <c r="A39" s="38" t="s">
        <v>112</v>
      </c>
      <c r="B39" s="39">
        <v>872.6</v>
      </c>
      <c r="C39" s="38" t="s">
        <v>5</v>
      </c>
      <c r="D39" s="39">
        <v>4</v>
      </c>
    </row>
    <row r="40" spans="1:4" s="36" customFormat="1" ht="15.75" thickBot="1" x14ac:dyDescent="0.3">
      <c r="A40" s="38" t="s">
        <v>52</v>
      </c>
      <c r="B40" s="39">
        <v>2323.6</v>
      </c>
      <c r="C40" s="38" t="s">
        <v>45</v>
      </c>
      <c r="D40" s="39">
        <v>10</v>
      </c>
    </row>
    <row r="41" spans="1:4" s="36" customFormat="1" ht="15.75" thickBot="1" x14ac:dyDescent="0.3">
      <c r="A41" s="38" t="s">
        <v>113</v>
      </c>
      <c r="B41" s="39">
        <v>460.87</v>
      </c>
      <c r="C41" s="38" t="s">
        <v>4</v>
      </c>
      <c r="D41" s="39">
        <v>3.7</v>
      </c>
    </row>
    <row r="42" spans="1:4" s="36" customFormat="1" ht="15.75" thickBot="1" x14ac:dyDescent="0.3">
      <c r="A42" s="38" t="s">
        <v>115</v>
      </c>
      <c r="B42" s="39">
        <v>2351.15</v>
      </c>
      <c r="C42" s="38" t="s">
        <v>45</v>
      </c>
      <c r="D42" s="39">
        <v>5</v>
      </c>
    </row>
    <row r="43" spans="1:4" s="36" customFormat="1" ht="15.75" thickBot="1" x14ac:dyDescent="0.3">
      <c r="A43" s="38" t="s">
        <v>116</v>
      </c>
      <c r="B43" s="39">
        <v>750.27</v>
      </c>
      <c r="C43" s="38" t="s">
        <v>45</v>
      </c>
      <c r="D43" s="39">
        <v>3</v>
      </c>
    </row>
    <row r="44" spans="1:4" s="36" customFormat="1" ht="15.75" thickBot="1" x14ac:dyDescent="0.3">
      <c r="A44" s="38" t="s">
        <v>117</v>
      </c>
      <c r="B44" s="39">
        <v>1032.8499999999999</v>
      </c>
      <c r="C44" s="38" t="s">
        <v>118</v>
      </c>
      <c r="D44" s="39">
        <v>1</v>
      </c>
    </row>
    <row r="45" spans="1:4" s="36" customFormat="1" ht="15.75" thickBot="1" x14ac:dyDescent="0.3">
      <c r="A45" s="38" t="s">
        <v>28</v>
      </c>
      <c r="B45" s="39">
        <v>171.34</v>
      </c>
      <c r="C45" s="38" t="s">
        <v>45</v>
      </c>
      <c r="D45" s="39">
        <v>1</v>
      </c>
    </row>
    <row r="46" spans="1:4" s="36" customFormat="1" ht="15.75" thickBot="1" x14ac:dyDescent="0.3">
      <c r="A46" s="38" t="s">
        <v>33</v>
      </c>
      <c r="B46" s="39">
        <v>2599.2800000000002</v>
      </c>
      <c r="C46" s="38" t="s">
        <v>45</v>
      </c>
      <c r="D46" s="39">
        <v>8</v>
      </c>
    </row>
    <row r="47" spans="1:4" s="36" customFormat="1" ht="15.75" thickBot="1" x14ac:dyDescent="0.3">
      <c r="A47" s="38" t="s">
        <v>119</v>
      </c>
      <c r="B47" s="39">
        <v>195.95</v>
      </c>
      <c r="C47" s="38" t="s">
        <v>5</v>
      </c>
      <c r="D47" s="39">
        <v>5</v>
      </c>
    </row>
    <row r="48" spans="1:4" s="36" customFormat="1" ht="15.75" thickBot="1" x14ac:dyDescent="0.3">
      <c r="A48" s="38" t="s">
        <v>120</v>
      </c>
      <c r="B48" s="39">
        <v>24028.26</v>
      </c>
      <c r="C48" s="38" t="s">
        <v>121</v>
      </c>
      <c r="D48" s="39">
        <v>1</v>
      </c>
    </row>
    <row r="49" spans="1:5" ht="43.5" thickBot="1" x14ac:dyDescent="0.3">
      <c r="A49" s="19" t="s">
        <v>17</v>
      </c>
      <c r="B49" s="32">
        <f>SUM(B50:B72)</f>
        <v>390910.71000000008</v>
      </c>
      <c r="C49" s="37" t="s">
        <v>58</v>
      </c>
      <c r="D49" s="18"/>
      <c r="E49" s="4" t="s">
        <v>3</v>
      </c>
    </row>
    <row r="50" spans="1:5" s="36" customFormat="1" ht="15.75" thickBot="1" x14ac:dyDescent="0.3">
      <c r="A50" s="38" t="s">
        <v>35</v>
      </c>
      <c r="B50" s="39">
        <v>13044.45</v>
      </c>
      <c r="C50" s="38" t="s">
        <v>34</v>
      </c>
      <c r="D50" s="39">
        <v>23</v>
      </c>
    </row>
    <row r="51" spans="1:5" s="36" customFormat="1" ht="15.75" thickBot="1" x14ac:dyDescent="0.3">
      <c r="A51" s="38" t="s">
        <v>29</v>
      </c>
      <c r="B51" s="39">
        <v>3237.44</v>
      </c>
      <c r="C51" s="38" t="s">
        <v>30</v>
      </c>
      <c r="D51" s="39">
        <v>4</v>
      </c>
    </row>
    <row r="52" spans="1:5" s="36" customFormat="1" ht="15.75" thickBot="1" x14ac:dyDescent="0.3">
      <c r="A52" s="38" t="s">
        <v>88</v>
      </c>
      <c r="B52" s="39">
        <v>2851.14</v>
      </c>
      <c r="C52" s="38" t="s">
        <v>45</v>
      </c>
      <c r="D52" s="39">
        <v>3</v>
      </c>
    </row>
    <row r="53" spans="1:5" s="36" customFormat="1" ht="15.75" thickBot="1" x14ac:dyDescent="0.3">
      <c r="A53" s="38" t="s">
        <v>89</v>
      </c>
      <c r="B53" s="39">
        <v>252857</v>
      </c>
      <c r="C53" s="38" t="s">
        <v>90</v>
      </c>
      <c r="D53" s="39">
        <v>1</v>
      </c>
    </row>
    <row r="54" spans="1:5" s="36" customFormat="1" ht="15.75" thickBot="1" x14ac:dyDescent="0.3">
      <c r="A54" s="38" t="s">
        <v>91</v>
      </c>
      <c r="B54" s="39">
        <v>1117.43</v>
      </c>
      <c r="C54" s="38" t="s">
        <v>45</v>
      </c>
      <c r="D54" s="39">
        <v>1</v>
      </c>
    </row>
    <row r="55" spans="1:5" s="36" customFormat="1" ht="15.75" thickBot="1" x14ac:dyDescent="0.3">
      <c r="A55" s="38" t="s">
        <v>51</v>
      </c>
      <c r="B55" s="39">
        <v>2090.4</v>
      </c>
      <c r="C55" s="38" t="s">
        <v>5</v>
      </c>
      <c r="D55" s="39">
        <v>15</v>
      </c>
    </row>
    <row r="56" spans="1:5" s="36" customFormat="1" ht="15.75" thickBot="1" x14ac:dyDescent="0.3">
      <c r="A56" s="38" t="s">
        <v>92</v>
      </c>
      <c r="B56" s="39">
        <v>24.14</v>
      </c>
      <c r="C56" s="38" t="s">
        <v>5</v>
      </c>
      <c r="D56" s="39">
        <v>0.2</v>
      </c>
    </row>
    <row r="57" spans="1:5" s="36" customFormat="1" ht="15.75" thickBot="1" x14ac:dyDescent="0.3">
      <c r="A57" s="38" t="s">
        <v>93</v>
      </c>
      <c r="B57" s="39">
        <v>694.5</v>
      </c>
      <c r="C57" s="38" t="s">
        <v>30</v>
      </c>
      <c r="D57" s="39">
        <v>1</v>
      </c>
    </row>
    <row r="58" spans="1:5" s="36" customFormat="1" ht="15.75" thickBot="1" x14ac:dyDescent="0.3">
      <c r="A58" s="38" t="s">
        <v>53</v>
      </c>
      <c r="B58" s="39">
        <v>2439.96</v>
      </c>
      <c r="C58" s="38" t="s">
        <v>45</v>
      </c>
      <c r="D58" s="39">
        <v>4</v>
      </c>
    </row>
    <row r="59" spans="1:5" s="36" customFormat="1" ht="15.75" thickBot="1" x14ac:dyDescent="0.3">
      <c r="A59" s="38" t="s">
        <v>94</v>
      </c>
      <c r="B59" s="39">
        <v>3642</v>
      </c>
      <c r="C59" s="38" t="s">
        <v>5</v>
      </c>
      <c r="D59" s="39">
        <v>3</v>
      </c>
    </row>
    <row r="60" spans="1:5" s="36" customFormat="1" ht="15.75" thickBot="1" x14ac:dyDescent="0.3">
      <c r="A60" s="38" t="s">
        <v>95</v>
      </c>
      <c r="B60" s="39">
        <v>5169.32</v>
      </c>
      <c r="C60" s="38" t="s">
        <v>45</v>
      </c>
      <c r="D60" s="39">
        <v>4</v>
      </c>
    </row>
    <row r="61" spans="1:5" s="36" customFormat="1" ht="15.75" thickBot="1" x14ac:dyDescent="0.3">
      <c r="A61" s="38" t="s">
        <v>54</v>
      </c>
      <c r="B61" s="39">
        <v>12032</v>
      </c>
      <c r="C61" s="38" t="s">
        <v>5</v>
      </c>
      <c r="D61" s="39">
        <v>8</v>
      </c>
    </row>
    <row r="62" spans="1:5" s="36" customFormat="1" ht="15.75" thickBot="1" x14ac:dyDescent="0.3">
      <c r="A62" s="38" t="s">
        <v>96</v>
      </c>
      <c r="B62" s="39">
        <v>10222.64</v>
      </c>
      <c r="C62" s="38" t="s">
        <v>97</v>
      </c>
      <c r="D62" s="39">
        <v>8</v>
      </c>
    </row>
    <row r="63" spans="1:5" s="36" customFormat="1" ht="15.75" thickBot="1" x14ac:dyDescent="0.3">
      <c r="A63" s="38" t="s">
        <v>55</v>
      </c>
      <c r="B63" s="39">
        <v>3470</v>
      </c>
      <c r="C63" s="38" t="s">
        <v>5</v>
      </c>
      <c r="D63" s="39">
        <v>2</v>
      </c>
    </row>
    <row r="64" spans="1:5" s="36" customFormat="1" ht="15.75" thickBot="1" x14ac:dyDescent="0.3">
      <c r="A64" s="38" t="s">
        <v>56</v>
      </c>
      <c r="B64" s="39">
        <v>6013.92</v>
      </c>
      <c r="C64" s="38" t="s">
        <v>45</v>
      </c>
      <c r="D64" s="39">
        <v>6.6</v>
      </c>
    </row>
    <row r="65" spans="1:4" s="36" customFormat="1" ht="15.75" thickBot="1" x14ac:dyDescent="0.3">
      <c r="A65" s="38" t="s">
        <v>57</v>
      </c>
      <c r="B65" s="39">
        <v>12110.54</v>
      </c>
      <c r="C65" s="38" t="s">
        <v>45</v>
      </c>
      <c r="D65" s="39">
        <v>13</v>
      </c>
    </row>
    <row r="66" spans="1:4" s="36" customFormat="1" ht="15.75" thickBot="1" x14ac:dyDescent="0.3">
      <c r="A66" s="38" t="s">
        <v>98</v>
      </c>
      <c r="B66" s="39">
        <v>290</v>
      </c>
      <c r="C66" s="38" t="s">
        <v>5</v>
      </c>
      <c r="D66" s="39">
        <v>0.5</v>
      </c>
    </row>
    <row r="67" spans="1:4" s="36" customFormat="1" ht="15.75" thickBot="1" x14ac:dyDescent="0.3">
      <c r="A67" s="38" t="s">
        <v>99</v>
      </c>
      <c r="B67" s="39">
        <v>2676</v>
      </c>
      <c r="C67" s="38" t="s">
        <v>5</v>
      </c>
      <c r="D67" s="39">
        <v>4</v>
      </c>
    </row>
    <row r="68" spans="1:4" s="36" customFormat="1" ht="15.75" thickBot="1" x14ac:dyDescent="0.3">
      <c r="A68" s="38" t="s">
        <v>100</v>
      </c>
      <c r="B68" s="39">
        <v>4384</v>
      </c>
      <c r="C68" s="38" t="s">
        <v>5</v>
      </c>
      <c r="D68" s="39">
        <v>4</v>
      </c>
    </row>
    <row r="69" spans="1:4" s="36" customFormat="1" ht="15.75" thickBot="1" x14ac:dyDescent="0.3">
      <c r="A69" s="38" t="s">
        <v>101</v>
      </c>
      <c r="B69" s="39">
        <v>4125</v>
      </c>
      <c r="C69" s="38" t="s">
        <v>5</v>
      </c>
      <c r="D69" s="39">
        <v>2.5</v>
      </c>
    </row>
    <row r="70" spans="1:4" s="36" customFormat="1" ht="15.75" thickBot="1" x14ac:dyDescent="0.3">
      <c r="A70" s="38" t="s">
        <v>102</v>
      </c>
      <c r="B70" s="39">
        <v>160.5</v>
      </c>
      <c r="C70" s="38" t="s">
        <v>5</v>
      </c>
      <c r="D70" s="39">
        <v>0.1</v>
      </c>
    </row>
    <row r="71" spans="1:4" s="36" customFormat="1" ht="15.75" thickBot="1" x14ac:dyDescent="0.3">
      <c r="A71" s="38" t="s">
        <v>103</v>
      </c>
      <c r="B71" s="39">
        <v>7807.5</v>
      </c>
      <c r="C71" s="38" t="s">
        <v>5</v>
      </c>
      <c r="D71" s="39">
        <v>4.5</v>
      </c>
    </row>
    <row r="72" spans="1:4" s="36" customFormat="1" ht="15.75" thickBot="1" x14ac:dyDescent="0.3">
      <c r="A72" s="38" t="s">
        <v>123</v>
      </c>
      <c r="B72" s="53">
        <v>40450.83</v>
      </c>
      <c r="C72" s="38" t="s">
        <v>124</v>
      </c>
      <c r="D72" s="49">
        <v>1</v>
      </c>
    </row>
    <row r="73" spans="1:4" ht="28.5" x14ac:dyDescent="0.25">
      <c r="A73" s="19" t="s">
        <v>18</v>
      </c>
      <c r="B73" s="32">
        <v>0</v>
      </c>
      <c r="C73" s="37" t="s">
        <v>58</v>
      </c>
      <c r="D73" s="18"/>
    </row>
    <row r="74" spans="1:4" ht="28.5" x14ac:dyDescent="0.25">
      <c r="A74" s="19" t="s">
        <v>19</v>
      </c>
      <c r="B74" s="32">
        <v>0</v>
      </c>
      <c r="C74" s="37" t="s">
        <v>58</v>
      </c>
      <c r="D74" s="18"/>
    </row>
    <row r="75" spans="1:4" x14ac:dyDescent="0.25">
      <c r="A75" s="19" t="s">
        <v>20</v>
      </c>
      <c r="B75" s="32">
        <v>0</v>
      </c>
      <c r="C75" s="37" t="s">
        <v>58</v>
      </c>
      <c r="D75" s="18"/>
    </row>
    <row r="76" spans="1:4" x14ac:dyDescent="0.25">
      <c r="A76" s="19" t="s">
        <v>21</v>
      </c>
      <c r="B76" s="32">
        <f>SUM(B77:B78)</f>
        <v>0</v>
      </c>
      <c r="C76" s="37" t="s">
        <v>58</v>
      </c>
      <c r="D76" s="18"/>
    </row>
    <row r="77" spans="1:4" s="20" customFormat="1" x14ac:dyDescent="0.25">
      <c r="A77" s="27"/>
      <c r="B77" s="33"/>
      <c r="C77" s="28"/>
      <c r="D77" s="28"/>
    </row>
    <row r="78" spans="1:4" s="20" customFormat="1" x14ac:dyDescent="0.25">
      <c r="A78" s="27"/>
      <c r="B78" s="33"/>
      <c r="C78" s="28"/>
      <c r="D78" s="28"/>
    </row>
    <row r="79" spans="1:4" ht="29.25" thickBot="1" x14ac:dyDescent="0.3">
      <c r="A79" s="19" t="s">
        <v>22</v>
      </c>
      <c r="B79" s="32">
        <f>B81+B80</f>
        <v>12795.84</v>
      </c>
      <c r="C79" s="37" t="s">
        <v>58</v>
      </c>
      <c r="D79" s="18"/>
    </row>
    <row r="80" spans="1:4" s="36" customFormat="1" ht="15.75" thickBot="1" x14ac:dyDescent="0.3">
      <c r="A80" s="38" t="s">
        <v>83</v>
      </c>
      <c r="B80" s="39">
        <v>6131.34</v>
      </c>
      <c r="C80" s="38" t="s">
        <v>4</v>
      </c>
      <c r="D80" s="39">
        <v>26658</v>
      </c>
    </row>
    <row r="81" spans="1:4" s="36" customFormat="1" ht="15.75" thickBot="1" x14ac:dyDescent="0.3">
      <c r="A81" s="38" t="s">
        <v>68</v>
      </c>
      <c r="B81" s="39">
        <v>6664.5</v>
      </c>
      <c r="C81" s="38" t="s">
        <v>4</v>
      </c>
      <c r="D81" s="39">
        <v>26658</v>
      </c>
    </row>
    <row r="82" spans="1:4" ht="29.25" thickBot="1" x14ac:dyDescent="0.3">
      <c r="A82" s="19" t="s">
        <v>23</v>
      </c>
      <c r="B82" s="32">
        <f>B83+B84</f>
        <v>49583.880000000005</v>
      </c>
      <c r="C82" s="37" t="s">
        <v>58</v>
      </c>
      <c r="D82" s="18"/>
    </row>
    <row r="83" spans="1:4" s="36" customFormat="1" ht="15.75" thickBot="1" x14ac:dyDescent="0.3">
      <c r="A83" s="38" t="s">
        <v>84</v>
      </c>
      <c r="B83" s="39">
        <v>23992.2</v>
      </c>
      <c r="C83" s="38" t="s">
        <v>5</v>
      </c>
      <c r="D83" s="39">
        <v>26658</v>
      </c>
    </row>
    <row r="84" spans="1:4" s="36" customFormat="1" ht="15.75" thickBot="1" x14ac:dyDescent="0.3">
      <c r="A84" s="38" t="s">
        <v>85</v>
      </c>
      <c r="B84" s="39">
        <v>25591.68</v>
      </c>
      <c r="C84" s="38" t="s">
        <v>4</v>
      </c>
      <c r="D84" s="39">
        <v>26658</v>
      </c>
    </row>
    <row r="85" spans="1:4" ht="29.25" thickBot="1" x14ac:dyDescent="0.3">
      <c r="A85" s="19" t="s">
        <v>24</v>
      </c>
      <c r="B85" s="32">
        <f>B86+B87</f>
        <v>3214.1</v>
      </c>
      <c r="C85" s="37" t="s">
        <v>58</v>
      </c>
      <c r="D85" s="18"/>
    </row>
    <row r="86" spans="1:4" s="36" customFormat="1" ht="15.75" thickBot="1" x14ac:dyDescent="0.3">
      <c r="A86" s="38" t="s">
        <v>87</v>
      </c>
      <c r="B86" s="39">
        <v>3214.1</v>
      </c>
      <c r="C86" s="38" t="s">
        <v>4</v>
      </c>
      <c r="D86" s="39">
        <v>1104.5</v>
      </c>
    </row>
    <row r="87" spans="1:4" s="20" customFormat="1" x14ac:dyDescent="0.25">
      <c r="A87" s="27"/>
      <c r="B87" s="33"/>
      <c r="C87" s="28"/>
      <c r="D87" s="28"/>
    </row>
    <row r="88" spans="1:4" ht="43.5" thickBot="1" x14ac:dyDescent="0.3">
      <c r="A88" s="19" t="s">
        <v>25</v>
      </c>
      <c r="B88" s="32">
        <f>SUM(B89:B94)</f>
        <v>142639.06000000003</v>
      </c>
      <c r="C88" s="37" t="s">
        <v>58</v>
      </c>
      <c r="D88" s="18"/>
    </row>
    <row r="89" spans="1:4" s="36" customFormat="1" ht="15.75" thickBot="1" x14ac:dyDescent="0.3">
      <c r="A89" s="38" t="s">
        <v>80</v>
      </c>
      <c r="B89" s="39">
        <v>65311.360000000001</v>
      </c>
      <c r="C89" s="38" t="s">
        <v>4</v>
      </c>
      <c r="D89" s="39">
        <v>26657.7</v>
      </c>
    </row>
    <row r="90" spans="1:4" s="36" customFormat="1" ht="15.75" thickBot="1" x14ac:dyDescent="0.3">
      <c r="A90" s="38" t="s">
        <v>81</v>
      </c>
      <c r="B90" s="39">
        <v>73316.91</v>
      </c>
      <c r="C90" s="38" t="s">
        <v>4</v>
      </c>
      <c r="D90" s="39">
        <v>26660.7</v>
      </c>
    </row>
    <row r="91" spans="1:4" s="36" customFormat="1" ht="15.75" thickBot="1" x14ac:dyDescent="0.3">
      <c r="A91" s="38" t="s">
        <v>86</v>
      </c>
      <c r="B91" s="39">
        <v>453.19</v>
      </c>
      <c r="C91" s="38" t="s">
        <v>4</v>
      </c>
      <c r="D91" s="39">
        <v>26658</v>
      </c>
    </row>
    <row r="92" spans="1:4" s="36" customFormat="1" ht="15.75" thickBot="1" x14ac:dyDescent="0.3">
      <c r="A92" s="38" t="s">
        <v>69</v>
      </c>
      <c r="B92" s="39">
        <v>453.19</v>
      </c>
      <c r="C92" s="38" t="s">
        <v>4</v>
      </c>
      <c r="D92" s="39">
        <v>26658</v>
      </c>
    </row>
    <row r="93" spans="1:4" s="36" customFormat="1" ht="15.75" thickBot="1" x14ac:dyDescent="0.3">
      <c r="A93" s="38" t="s">
        <v>43</v>
      </c>
      <c r="B93" s="39">
        <v>1399.1</v>
      </c>
      <c r="C93" s="38" t="s">
        <v>31</v>
      </c>
      <c r="D93" s="39">
        <v>0.45</v>
      </c>
    </row>
    <row r="94" spans="1:4" s="36" customFormat="1" ht="15.75" thickBot="1" x14ac:dyDescent="0.3">
      <c r="A94" s="38" t="s">
        <v>114</v>
      </c>
      <c r="B94" s="39">
        <v>1705.31</v>
      </c>
      <c r="C94" s="38" t="s">
        <v>45</v>
      </c>
      <c r="D94" s="39">
        <v>1</v>
      </c>
    </row>
    <row r="95" spans="1:4" x14ac:dyDescent="0.25">
      <c r="A95" s="19" t="s">
        <v>26</v>
      </c>
      <c r="B95" s="32">
        <f>B96</f>
        <v>6000</v>
      </c>
      <c r="C95" s="37" t="s">
        <v>58</v>
      </c>
      <c r="D95" s="18"/>
    </row>
    <row r="96" spans="1:4" ht="30" x14ac:dyDescent="0.25">
      <c r="A96" s="24" t="s">
        <v>41</v>
      </c>
      <c r="B96" s="35">
        <f>D96*5*12</f>
        <v>6000</v>
      </c>
      <c r="C96" s="25" t="s">
        <v>6</v>
      </c>
      <c r="D96" s="21">
        <v>100</v>
      </c>
    </row>
    <row r="97" spans="1:8" x14ac:dyDescent="0.25">
      <c r="A97" s="16" t="s">
        <v>70</v>
      </c>
      <c r="B97" s="32">
        <f>B12+B15+B18+B20+B27+B49+B73+B74+B75+B76+B79+B82+B85+B88</f>
        <v>1083753.8</v>
      </c>
      <c r="C97" s="37" t="s">
        <v>58</v>
      </c>
      <c r="D97" s="18"/>
      <c r="H97" s="1" t="e">
        <f>B97='[1]Работы 2020'!C83</f>
        <v>#REF!</v>
      </c>
    </row>
    <row r="98" spans="1:8" x14ac:dyDescent="0.25">
      <c r="A98" s="16" t="s">
        <v>71</v>
      </c>
      <c r="B98" s="32">
        <f>B97*1.2+B95</f>
        <v>1306504.56</v>
      </c>
      <c r="C98" s="37" t="s">
        <v>58</v>
      </c>
      <c r="D98" s="18"/>
    </row>
    <row r="99" spans="1:8" x14ac:dyDescent="0.25">
      <c r="A99" s="16" t="s">
        <v>72</v>
      </c>
      <c r="B99" s="32">
        <f>B5+B8-B98</f>
        <v>-19157.489999999991</v>
      </c>
      <c r="C99" s="37" t="s">
        <v>58</v>
      </c>
      <c r="D99" s="18"/>
    </row>
    <row r="100" spans="1:8" ht="28.5" x14ac:dyDescent="0.25">
      <c r="A100" s="19" t="s">
        <v>73</v>
      </c>
      <c r="B100" s="32">
        <f>B99+B7</f>
        <v>-104350.82000000007</v>
      </c>
      <c r="C100" s="37" t="s">
        <v>58</v>
      </c>
      <c r="D100" s="18"/>
    </row>
  </sheetData>
  <sheetProtection formatCells="0" formatColumns="0" formatRows="0" sort="0" autoFilter="0" pivotTables="0"/>
  <mergeCells count="4">
    <mergeCell ref="A1:D1"/>
    <mergeCell ref="A11:D11"/>
    <mergeCell ref="B2:D2"/>
    <mergeCell ref="A4:D4"/>
  </mergeCells>
  <hyperlinks>
    <hyperlink ref="C3" location="Ед.изм.!A1" display="Ед.изм."/>
  </hyperlinks>
  <pageMargins left="0.70866141732283472" right="0.70866141732283472" top="0.74803149606299213" bottom="0.74803149606299213" header="0.31496062992125984" footer="0.31496062992125984"/>
  <pageSetup paperSize="9" scale="70" fitToHeight="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D71"/>
  <sheetViews>
    <sheetView workbookViewId="0">
      <pane ySplit="3" topLeftCell="A61" activePane="bottomLeft" state="frozen"/>
      <selection pane="bottomLeft" activeCell="B71" sqref="B71"/>
    </sheetView>
  </sheetViews>
  <sheetFormatPr defaultRowHeight="15" x14ac:dyDescent="0.25"/>
  <cols>
    <col min="1" max="1" width="70.5703125" style="36" customWidth="1"/>
    <col min="2" max="2" width="12.5703125" style="36" customWidth="1"/>
    <col min="3" max="3" width="20.5703125" style="36" customWidth="1"/>
    <col min="4" max="4" width="12.5703125" style="36" customWidth="1"/>
    <col min="5" max="16384" width="9.140625" style="36"/>
  </cols>
  <sheetData>
    <row r="2" spans="1:4" x14ac:dyDescent="0.25">
      <c r="A2" s="36" t="s">
        <v>122</v>
      </c>
    </row>
    <row r="3" spans="1:4" x14ac:dyDescent="0.25">
      <c r="A3" s="36" t="s">
        <v>39</v>
      </c>
    </row>
    <row r="4" spans="1:4" ht="15.75" thickBot="1" x14ac:dyDescent="0.3"/>
    <row r="5" spans="1:4" ht="15.75" thickBot="1" x14ac:dyDescent="0.3">
      <c r="A5" s="44" t="s">
        <v>38</v>
      </c>
      <c r="B5" s="44" t="s">
        <v>42</v>
      </c>
      <c r="C5" s="44" t="s">
        <v>37</v>
      </c>
      <c r="D5" s="44" t="s">
        <v>36</v>
      </c>
    </row>
    <row r="6" spans="1:4" s="47" customFormat="1" ht="15.75" thickBot="1" x14ac:dyDescent="0.3">
      <c r="A6" s="45" t="s">
        <v>74</v>
      </c>
      <c r="B6" s="46">
        <v>11187.91</v>
      </c>
      <c r="C6" s="45" t="s">
        <v>14</v>
      </c>
      <c r="D6" s="46">
        <v>173</v>
      </c>
    </row>
    <row r="7" spans="1:4" s="47" customFormat="1" ht="15.75" thickBot="1" x14ac:dyDescent="0.3">
      <c r="A7" s="45" t="s">
        <v>35</v>
      </c>
      <c r="B7" s="46">
        <v>13044.45</v>
      </c>
      <c r="C7" s="45" t="s">
        <v>34</v>
      </c>
      <c r="D7" s="46">
        <v>23</v>
      </c>
    </row>
    <row r="8" spans="1:4" s="47" customFormat="1" ht="15.75" thickBot="1" x14ac:dyDescent="0.3">
      <c r="A8" s="45" t="s">
        <v>67</v>
      </c>
      <c r="B8" s="46">
        <v>2665.8</v>
      </c>
      <c r="C8" s="45" t="s">
        <v>4</v>
      </c>
      <c r="D8" s="46">
        <v>26658</v>
      </c>
    </row>
    <row r="9" spans="1:4" s="47" customFormat="1" ht="15.75" thickBot="1" x14ac:dyDescent="0.3">
      <c r="A9" s="45" t="s">
        <v>75</v>
      </c>
      <c r="B9" s="46">
        <v>2399.2199999999998</v>
      </c>
      <c r="C9" s="45" t="s">
        <v>4</v>
      </c>
      <c r="D9" s="46">
        <v>26658</v>
      </c>
    </row>
    <row r="10" spans="1:4" s="47" customFormat="1" ht="15.75" thickBot="1" x14ac:dyDescent="0.3">
      <c r="A10" s="45" t="s">
        <v>87</v>
      </c>
      <c r="B10" s="46">
        <v>3214.1</v>
      </c>
      <c r="C10" s="45" t="s">
        <v>4</v>
      </c>
      <c r="D10" s="46">
        <v>1104.5</v>
      </c>
    </row>
    <row r="11" spans="1:4" s="47" customFormat="1" ht="15.75" thickBot="1" x14ac:dyDescent="0.3">
      <c r="A11" s="45" t="s">
        <v>43</v>
      </c>
      <c r="B11" s="46">
        <v>1399.1</v>
      </c>
      <c r="C11" s="45" t="s">
        <v>31</v>
      </c>
      <c r="D11" s="46">
        <v>0.45</v>
      </c>
    </row>
    <row r="12" spans="1:4" s="47" customFormat="1" ht="15.75" thickBot="1" x14ac:dyDescent="0.3">
      <c r="A12" s="45" t="s">
        <v>29</v>
      </c>
      <c r="B12" s="46">
        <v>3237.44</v>
      </c>
      <c r="C12" s="45" t="s">
        <v>30</v>
      </c>
      <c r="D12" s="46">
        <v>4</v>
      </c>
    </row>
    <row r="13" spans="1:4" s="47" customFormat="1" ht="15.75" thickBot="1" x14ac:dyDescent="0.3">
      <c r="A13" s="45" t="s">
        <v>88</v>
      </c>
      <c r="B13" s="46">
        <v>2851.14</v>
      </c>
      <c r="C13" s="45" t="s">
        <v>45</v>
      </c>
      <c r="D13" s="46">
        <v>3</v>
      </c>
    </row>
    <row r="14" spans="1:4" s="47" customFormat="1" ht="15.75" thickBot="1" x14ac:dyDescent="0.3">
      <c r="A14" s="45" t="s">
        <v>89</v>
      </c>
      <c r="B14" s="46">
        <v>252857</v>
      </c>
      <c r="C14" s="45" t="s">
        <v>90</v>
      </c>
      <c r="D14" s="46">
        <v>1</v>
      </c>
    </row>
    <row r="15" spans="1:4" s="47" customFormat="1" ht="15.75" thickBot="1" x14ac:dyDescent="0.3">
      <c r="A15" s="45" t="s">
        <v>44</v>
      </c>
      <c r="B15" s="46">
        <v>2620.1999999999998</v>
      </c>
      <c r="C15" s="45" t="s">
        <v>45</v>
      </c>
      <c r="D15" s="46">
        <v>33</v>
      </c>
    </row>
    <row r="16" spans="1:4" s="47" customFormat="1" ht="15.75" thickBot="1" x14ac:dyDescent="0.3">
      <c r="A16" s="45" t="s">
        <v>46</v>
      </c>
      <c r="B16" s="46">
        <v>691.83</v>
      </c>
      <c r="C16" s="45" t="s">
        <v>45</v>
      </c>
      <c r="D16" s="46">
        <v>3</v>
      </c>
    </row>
    <row r="17" spans="1:4" s="47" customFormat="1" ht="15.75" thickBot="1" x14ac:dyDescent="0.3">
      <c r="A17" s="45" t="s">
        <v>47</v>
      </c>
      <c r="B17" s="46">
        <v>464.72</v>
      </c>
      <c r="C17" s="45" t="s">
        <v>45</v>
      </c>
      <c r="D17" s="46">
        <v>2</v>
      </c>
    </row>
    <row r="18" spans="1:4" s="47" customFormat="1" ht="15.75" thickBot="1" x14ac:dyDescent="0.3">
      <c r="A18" s="45" t="s">
        <v>104</v>
      </c>
      <c r="B18" s="46">
        <v>12295.08</v>
      </c>
      <c r="C18" s="45" t="s">
        <v>49</v>
      </c>
      <c r="D18" s="46">
        <v>1</v>
      </c>
    </row>
    <row r="19" spans="1:4" s="47" customFormat="1" ht="15.75" thickBot="1" x14ac:dyDescent="0.3">
      <c r="A19" s="45" t="s">
        <v>105</v>
      </c>
      <c r="B19" s="46">
        <v>12484.7</v>
      </c>
      <c r="C19" s="45" t="s">
        <v>4</v>
      </c>
      <c r="D19" s="46">
        <v>56.4</v>
      </c>
    </row>
    <row r="20" spans="1:4" s="47" customFormat="1" ht="15.75" thickBot="1" x14ac:dyDescent="0.3">
      <c r="A20" s="45" t="s">
        <v>106</v>
      </c>
      <c r="B20" s="46">
        <v>1740.58</v>
      </c>
      <c r="C20" s="45" t="s">
        <v>48</v>
      </c>
      <c r="D20" s="46">
        <v>1</v>
      </c>
    </row>
    <row r="21" spans="1:4" s="47" customFormat="1" ht="15.75" thickBot="1" x14ac:dyDescent="0.3">
      <c r="A21" s="45" t="s">
        <v>50</v>
      </c>
      <c r="B21" s="46">
        <v>333.38</v>
      </c>
      <c r="C21" s="45" t="s">
        <v>45</v>
      </c>
      <c r="D21" s="46">
        <v>1</v>
      </c>
    </row>
    <row r="22" spans="1:4" s="47" customFormat="1" ht="15.75" thickBot="1" x14ac:dyDescent="0.3">
      <c r="A22" s="45" t="s">
        <v>86</v>
      </c>
      <c r="B22" s="46">
        <v>453.19</v>
      </c>
      <c r="C22" s="45" t="s">
        <v>4</v>
      </c>
      <c r="D22" s="46">
        <v>26658</v>
      </c>
    </row>
    <row r="23" spans="1:4" s="47" customFormat="1" ht="15.75" thickBot="1" x14ac:dyDescent="0.3">
      <c r="A23" s="45" t="s">
        <v>69</v>
      </c>
      <c r="B23" s="46">
        <v>453.19</v>
      </c>
      <c r="C23" s="45" t="s">
        <v>4</v>
      </c>
      <c r="D23" s="46">
        <v>26658</v>
      </c>
    </row>
    <row r="24" spans="1:4" s="47" customFormat="1" ht="15.75" thickBot="1" x14ac:dyDescent="0.3">
      <c r="A24" s="45" t="s">
        <v>107</v>
      </c>
      <c r="B24" s="46">
        <v>3051.44</v>
      </c>
      <c r="C24" s="45" t="s">
        <v>108</v>
      </c>
      <c r="D24" s="46">
        <v>8</v>
      </c>
    </row>
    <row r="25" spans="1:4" s="47" customFormat="1" ht="15.75" thickBot="1" x14ac:dyDescent="0.3">
      <c r="A25" s="45" t="s">
        <v>91</v>
      </c>
      <c r="B25" s="46">
        <v>1117.43</v>
      </c>
      <c r="C25" s="45" t="s">
        <v>45</v>
      </c>
      <c r="D25" s="46">
        <v>1</v>
      </c>
    </row>
    <row r="26" spans="1:4" s="47" customFormat="1" ht="15.75" thickBot="1" x14ac:dyDescent="0.3">
      <c r="A26" s="45" t="s">
        <v>51</v>
      </c>
      <c r="B26" s="46">
        <v>2090.4</v>
      </c>
      <c r="C26" s="45" t="s">
        <v>5</v>
      </c>
      <c r="D26" s="46">
        <v>15</v>
      </c>
    </row>
    <row r="27" spans="1:4" s="47" customFormat="1" ht="15.75" thickBot="1" x14ac:dyDescent="0.3">
      <c r="A27" s="45" t="s">
        <v>92</v>
      </c>
      <c r="B27" s="46">
        <v>24.14</v>
      </c>
      <c r="C27" s="45" t="s">
        <v>5</v>
      </c>
      <c r="D27" s="46">
        <v>0.2</v>
      </c>
    </row>
    <row r="28" spans="1:4" s="47" customFormat="1" ht="15.75" thickBot="1" x14ac:dyDescent="0.3">
      <c r="A28" s="45" t="s">
        <v>109</v>
      </c>
      <c r="B28" s="46">
        <v>67665</v>
      </c>
      <c r="C28" s="45" t="s">
        <v>108</v>
      </c>
      <c r="D28" s="46">
        <v>1</v>
      </c>
    </row>
    <row r="29" spans="1:4" s="47" customFormat="1" ht="15.75" thickBot="1" x14ac:dyDescent="0.3">
      <c r="A29" s="45" t="s">
        <v>110</v>
      </c>
      <c r="B29" s="46">
        <v>265.61</v>
      </c>
      <c r="C29" s="45" t="s">
        <v>4</v>
      </c>
      <c r="D29" s="46">
        <v>0.2</v>
      </c>
    </row>
    <row r="30" spans="1:4" s="47" customFormat="1" ht="15.75" thickBot="1" x14ac:dyDescent="0.3">
      <c r="A30" s="45" t="s">
        <v>111</v>
      </c>
      <c r="B30" s="46">
        <v>754.05</v>
      </c>
      <c r="C30" s="45" t="s">
        <v>45</v>
      </c>
      <c r="D30" s="46">
        <v>5</v>
      </c>
    </row>
    <row r="31" spans="1:4" s="47" customFormat="1" ht="15.75" thickBot="1" x14ac:dyDescent="0.3">
      <c r="A31" s="45" t="s">
        <v>112</v>
      </c>
      <c r="B31" s="46">
        <v>872.6</v>
      </c>
      <c r="C31" s="45" t="s">
        <v>5</v>
      </c>
      <c r="D31" s="46">
        <v>4</v>
      </c>
    </row>
    <row r="32" spans="1:4" s="47" customFormat="1" ht="15.75" thickBot="1" x14ac:dyDescent="0.3">
      <c r="A32" s="45" t="s">
        <v>52</v>
      </c>
      <c r="B32" s="46">
        <v>2323.6</v>
      </c>
      <c r="C32" s="45" t="s">
        <v>45</v>
      </c>
      <c r="D32" s="46">
        <v>10</v>
      </c>
    </row>
    <row r="33" spans="1:4" s="47" customFormat="1" ht="15.75" thickBot="1" x14ac:dyDescent="0.3">
      <c r="A33" s="45" t="s">
        <v>113</v>
      </c>
      <c r="B33" s="46">
        <v>460.87</v>
      </c>
      <c r="C33" s="45" t="s">
        <v>4</v>
      </c>
      <c r="D33" s="46">
        <v>3.7</v>
      </c>
    </row>
    <row r="34" spans="1:4" s="47" customFormat="1" ht="15.75" thickBot="1" x14ac:dyDescent="0.3">
      <c r="A34" s="45" t="s">
        <v>114</v>
      </c>
      <c r="B34" s="46">
        <v>1705.31</v>
      </c>
      <c r="C34" s="45" t="s">
        <v>45</v>
      </c>
      <c r="D34" s="46">
        <v>1</v>
      </c>
    </row>
    <row r="35" spans="1:4" s="47" customFormat="1" ht="15.75" thickBot="1" x14ac:dyDescent="0.3">
      <c r="A35" s="45" t="s">
        <v>93</v>
      </c>
      <c r="B35" s="46">
        <v>694.5</v>
      </c>
      <c r="C35" s="45" t="s">
        <v>30</v>
      </c>
      <c r="D35" s="46">
        <v>1</v>
      </c>
    </row>
    <row r="36" spans="1:4" s="47" customFormat="1" ht="15.75" thickBot="1" x14ac:dyDescent="0.3">
      <c r="A36" s="45" t="s">
        <v>53</v>
      </c>
      <c r="B36" s="46">
        <v>2439.96</v>
      </c>
      <c r="C36" s="45" t="s">
        <v>45</v>
      </c>
      <c r="D36" s="46">
        <v>4</v>
      </c>
    </row>
    <row r="37" spans="1:4" s="47" customFormat="1" ht="15.75" thickBot="1" x14ac:dyDescent="0.3">
      <c r="A37" s="45" t="s">
        <v>94</v>
      </c>
      <c r="B37" s="46">
        <v>3642</v>
      </c>
      <c r="C37" s="45" t="s">
        <v>5</v>
      </c>
      <c r="D37" s="46">
        <v>3</v>
      </c>
    </row>
    <row r="38" spans="1:4" s="47" customFormat="1" ht="15.75" thickBot="1" x14ac:dyDescent="0.3">
      <c r="A38" s="45" t="s">
        <v>115</v>
      </c>
      <c r="B38" s="46">
        <v>2351.15</v>
      </c>
      <c r="C38" s="45" t="s">
        <v>45</v>
      </c>
      <c r="D38" s="46">
        <v>5</v>
      </c>
    </row>
    <row r="39" spans="1:4" s="47" customFormat="1" ht="15.75" thickBot="1" x14ac:dyDescent="0.3">
      <c r="A39" s="45" t="s">
        <v>95</v>
      </c>
      <c r="B39" s="46">
        <v>5169.32</v>
      </c>
      <c r="C39" s="45" t="s">
        <v>45</v>
      </c>
      <c r="D39" s="46">
        <v>4</v>
      </c>
    </row>
    <row r="40" spans="1:4" s="47" customFormat="1" ht="15.75" thickBot="1" x14ac:dyDescent="0.3">
      <c r="A40" s="45" t="s">
        <v>54</v>
      </c>
      <c r="B40" s="46">
        <v>12032</v>
      </c>
      <c r="C40" s="45" t="s">
        <v>5</v>
      </c>
      <c r="D40" s="46">
        <v>8</v>
      </c>
    </row>
    <row r="41" spans="1:4" s="47" customFormat="1" ht="15.75" thickBot="1" x14ac:dyDescent="0.3">
      <c r="A41" s="45" t="s">
        <v>96</v>
      </c>
      <c r="B41" s="46">
        <v>10222.64</v>
      </c>
      <c r="C41" s="45" t="s">
        <v>97</v>
      </c>
      <c r="D41" s="46">
        <v>8</v>
      </c>
    </row>
    <row r="42" spans="1:4" s="47" customFormat="1" ht="15.75" thickBot="1" x14ac:dyDescent="0.3">
      <c r="A42" s="45" t="s">
        <v>55</v>
      </c>
      <c r="B42" s="46">
        <v>3470</v>
      </c>
      <c r="C42" s="45" t="s">
        <v>5</v>
      </c>
      <c r="D42" s="46">
        <v>2</v>
      </c>
    </row>
    <row r="43" spans="1:4" s="47" customFormat="1" ht="15.75" thickBot="1" x14ac:dyDescent="0.3">
      <c r="A43" s="45" t="s">
        <v>56</v>
      </c>
      <c r="B43" s="46">
        <v>6013.92</v>
      </c>
      <c r="C43" s="45" t="s">
        <v>45</v>
      </c>
      <c r="D43" s="46">
        <v>6.6</v>
      </c>
    </row>
    <row r="44" spans="1:4" s="47" customFormat="1" ht="15.75" thickBot="1" x14ac:dyDescent="0.3">
      <c r="A44" s="45" t="s">
        <v>57</v>
      </c>
      <c r="B44" s="46">
        <v>12110.54</v>
      </c>
      <c r="C44" s="45" t="s">
        <v>45</v>
      </c>
      <c r="D44" s="46">
        <v>13</v>
      </c>
    </row>
    <row r="45" spans="1:4" s="47" customFormat="1" ht="15.75" thickBot="1" x14ac:dyDescent="0.3">
      <c r="A45" s="45" t="s">
        <v>98</v>
      </c>
      <c r="B45" s="46">
        <v>290</v>
      </c>
      <c r="C45" s="45" t="s">
        <v>5</v>
      </c>
      <c r="D45" s="46">
        <v>0.5</v>
      </c>
    </row>
    <row r="46" spans="1:4" s="47" customFormat="1" ht="15.75" thickBot="1" x14ac:dyDescent="0.3">
      <c r="A46" s="45" t="s">
        <v>99</v>
      </c>
      <c r="B46" s="46">
        <v>2676</v>
      </c>
      <c r="C46" s="45" t="s">
        <v>5</v>
      </c>
      <c r="D46" s="46">
        <v>4</v>
      </c>
    </row>
    <row r="47" spans="1:4" s="47" customFormat="1" ht="15.75" thickBot="1" x14ac:dyDescent="0.3">
      <c r="A47" s="45" t="s">
        <v>100</v>
      </c>
      <c r="B47" s="46">
        <v>4384</v>
      </c>
      <c r="C47" s="45" t="s">
        <v>5</v>
      </c>
      <c r="D47" s="46">
        <v>4</v>
      </c>
    </row>
    <row r="48" spans="1:4" s="47" customFormat="1" ht="15.75" thickBot="1" x14ac:dyDescent="0.3">
      <c r="A48" s="45" t="s">
        <v>84</v>
      </c>
      <c r="B48" s="46">
        <v>23992.2</v>
      </c>
      <c r="C48" s="45" t="s">
        <v>5</v>
      </c>
      <c r="D48" s="46">
        <v>26658</v>
      </c>
    </row>
    <row r="49" spans="1:4" s="47" customFormat="1" ht="15.75" thickBot="1" x14ac:dyDescent="0.3">
      <c r="A49" s="45" t="s">
        <v>85</v>
      </c>
      <c r="B49" s="46">
        <v>25591.68</v>
      </c>
      <c r="C49" s="45" t="s">
        <v>4</v>
      </c>
      <c r="D49" s="46">
        <v>26658</v>
      </c>
    </row>
    <row r="50" spans="1:4" s="47" customFormat="1" ht="15.75" thickBot="1" x14ac:dyDescent="0.3">
      <c r="A50" s="45" t="s">
        <v>83</v>
      </c>
      <c r="B50" s="46">
        <v>6131.34</v>
      </c>
      <c r="C50" s="45" t="s">
        <v>4</v>
      </c>
      <c r="D50" s="46">
        <v>26658</v>
      </c>
    </row>
    <row r="51" spans="1:4" s="47" customFormat="1" ht="15.75" thickBot="1" x14ac:dyDescent="0.3">
      <c r="A51" s="45" t="s">
        <v>68</v>
      </c>
      <c r="B51" s="46">
        <v>6664.5</v>
      </c>
      <c r="C51" s="45" t="s">
        <v>4</v>
      </c>
      <c r="D51" s="46">
        <v>26658</v>
      </c>
    </row>
    <row r="52" spans="1:4" s="47" customFormat="1" ht="15.75" thickBot="1" x14ac:dyDescent="0.3">
      <c r="A52" s="45" t="s">
        <v>82</v>
      </c>
      <c r="B52" s="46">
        <v>42471.51</v>
      </c>
      <c r="C52" s="45" t="s">
        <v>4</v>
      </c>
      <c r="D52" s="46">
        <v>25585.25</v>
      </c>
    </row>
    <row r="53" spans="1:4" s="47" customFormat="1" ht="15.75" thickBot="1" x14ac:dyDescent="0.3">
      <c r="A53" s="45" t="s">
        <v>66</v>
      </c>
      <c r="B53" s="46">
        <v>48544.43</v>
      </c>
      <c r="C53" s="45" t="s">
        <v>4</v>
      </c>
      <c r="D53" s="46">
        <v>25549.7</v>
      </c>
    </row>
    <row r="54" spans="1:4" s="47" customFormat="1" ht="15.75" thickBot="1" x14ac:dyDescent="0.3">
      <c r="A54" s="45" t="s">
        <v>80</v>
      </c>
      <c r="B54" s="46">
        <v>65311.360000000001</v>
      </c>
      <c r="C54" s="45" t="s">
        <v>4</v>
      </c>
      <c r="D54" s="46">
        <v>26657.7</v>
      </c>
    </row>
    <row r="55" spans="1:4" s="47" customFormat="1" ht="15.75" thickBot="1" x14ac:dyDescent="0.3">
      <c r="A55" s="45" t="s">
        <v>81</v>
      </c>
      <c r="B55" s="46">
        <v>73316.91</v>
      </c>
      <c r="C55" s="45" t="s">
        <v>4</v>
      </c>
      <c r="D55" s="46">
        <v>26660.7</v>
      </c>
    </row>
    <row r="56" spans="1:4" s="47" customFormat="1" ht="15.75" thickBot="1" x14ac:dyDescent="0.3">
      <c r="A56" s="45" t="s">
        <v>64</v>
      </c>
      <c r="B56" s="46">
        <v>105299.1</v>
      </c>
      <c r="C56" s="45" t="s">
        <v>5</v>
      </c>
      <c r="D56" s="46">
        <v>26658</v>
      </c>
    </row>
    <row r="57" spans="1:4" s="47" customFormat="1" ht="15.75" thickBot="1" x14ac:dyDescent="0.3">
      <c r="A57" s="45" t="s">
        <v>65</v>
      </c>
      <c r="B57" s="46">
        <v>109830.96</v>
      </c>
      <c r="C57" s="45" t="s">
        <v>4</v>
      </c>
      <c r="D57" s="46">
        <v>26658</v>
      </c>
    </row>
    <row r="58" spans="1:4" s="47" customFormat="1" ht="15.75" thickBot="1" x14ac:dyDescent="0.3">
      <c r="A58" s="45" t="s">
        <v>116</v>
      </c>
      <c r="B58" s="46">
        <v>750.27</v>
      </c>
      <c r="C58" s="45" t="s">
        <v>45</v>
      </c>
      <c r="D58" s="46">
        <v>3</v>
      </c>
    </row>
    <row r="59" spans="1:4" s="47" customFormat="1" ht="15.75" thickBot="1" x14ac:dyDescent="0.3">
      <c r="A59" s="45" t="s">
        <v>117</v>
      </c>
      <c r="B59" s="46">
        <v>1032.8499999999999</v>
      </c>
      <c r="C59" s="45" t="s">
        <v>118</v>
      </c>
      <c r="D59" s="46">
        <v>1</v>
      </c>
    </row>
    <row r="60" spans="1:4" s="47" customFormat="1" ht="15.75" thickBot="1" x14ac:dyDescent="0.3">
      <c r="A60" s="45" t="s">
        <v>28</v>
      </c>
      <c r="B60" s="46">
        <v>171.34</v>
      </c>
      <c r="C60" s="45" t="s">
        <v>45</v>
      </c>
      <c r="D60" s="46">
        <v>1</v>
      </c>
    </row>
    <row r="61" spans="1:4" s="47" customFormat="1" ht="15.75" thickBot="1" x14ac:dyDescent="0.3">
      <c r="A61" s="45" t="s">
        <v>33</v>
      </c>
      <c r="B61" s="46">
        <v>2599.2800000000002</v>
      </c>
      <c r="C61" s="45" t="s">
        <v>45</v>
      </c>
      <c r="D61" s="46">
        <v>8</v>
      </c>
    </row>
    <row r="62" spans="1:4" s="47" customFormat="1" ht="15.75" thickBot="1" x14ac:dyDescent="0.3">
      <c r="A62" s="45" t="s">
        <v>76</v>
      </c>
      <c r="B62" s="46">
        <v>2399.2199999999998</v>
      </c>
      <c r="C62" s="45" t="s">
        <v>4</v>
      </c>
      <c r="D62" s="46">
        <v>26658</v>
      </c>
    </row>
    <row r="63" spans="1:4" s="47" customFormat="1" ht="15.75" thickBot="1" x14ac:dyDescent="0.3">
      <c r="A63" s="45" t="s">
        <v>77</v>
      </c>
      <c r="B63" s="46">
        <v>2399.2199999999998</v>
      </c>
      <c r="C63" s="45" t="s">
        <v>4</v>
      </c>
      <c r="D63" s="46">
        <v>26658</v>
      </c>
    </row>
    <row r="64" spans="1:4" s="47" customFormat="1" ht="15.75" thickBot="1" x14ac:dyDescent="0.3">
      <c r="A64" s="45" t="s">
        <v>78</v>
      </c>
      <c r="B64" s="46">
        <v>10130.040000000001</v>
      </c>
      <c r="C64" s="45" t="s">
        <v>4</v>
      </c>
      <c r="D64" s="46">
        <v>26658</v>
      </c>
    </row>
    <row r="65" spans="1:4" s="47" customFormat="1" ht="15.75" thickBot="1" x14ac:dyDescent="0.3">
      <c r="A65" s="45" t="s">
        <v>79</v>
      </c>
      <c r="B65" s="46">
        <v>10130.040000000001</v>
      </c>
      <c r="C65" s="45" t="s">
        <v>4</v>
      </c>
      <c r="D65" s="46">
        <v>26658</v>
      </c>
    </row>
    <row r="66" spans="1:4" s="47" customFormat="1" ht="15.75" thickBot="1" x14ac:dyDescent="0.3">
      <c r="A66" s="45" t="s">
        <v>119</v>
      </c>
      <c r="B66" s="46">
        <v>195.95</v>
      </c>
      <c r="C66" s="45" t="s">
        <v>5</v>
      </c>
      <c r="D66" s="46">
        <v>5</v>
      </c>
    </row>
    <row r="67" spans="1:4" s="47" customFormat="1" ht="15.75" thickBot="1" x14ac:dyDescent="0.3">
      <c r="A67" s="45" t="s">
        <v>120</v>
      </c>
      <c r="B67" s="46">
        <v>24028.26</v>
      </c>
      <c r="C67" s="45" t="s">
        <v>121</v>
      </c>
      <c r="D67" s="46">
        <v>1</v>
      </c>
    </row>
    <row r="68" spans="1:4" s="47" customFormat="1" ht="15.75" thickBot="1" x14ac:dyDescent="0.3">
      <c r="A68" s="45" t="s">
        <v>101</v>
      </c>
      <c r="B68" s="46">
        <v>4125</v>
      </c>
      <c r="C68" s="45" t="s">
        <v>5</v>
      </c>
      <c r="D68" s="46">
        <v>2.5</v>
      </c>
    </row>
    <row r="69" spans="1:4" s="47" customFormat="1" ht="15.75" thickBot="1" x14ac:dyDescent="0.3">
      <c r="A69" s="45" t="s">
        <v>102</v>
      </c>
      <c r="B69" s="46">
        <v>160.5</v>
      </c>
      <c r="C69" s="45" t="s">
        <v>5</v>
      </c>
      <c r="D69" s="46">
        <v>0.1</v>
      </c>
    </row>
    <row r="70" spans="1:4" s="47" customFormat="1" ht="15.75" thickBot="1" x14ac:dyDescent="0.3">
      <c r="A70" s="45" t="s">
        <v>103</v>
      </c>
      <c r="B70" s="46">
        <v>7807.5</v>
      </c>
      <c r="C70" s="45" t="s">
        <v>5</v>
      </c>
      <c r="D70" s="46">
        <v>4.5</v>
      </c>
    </row>
    <row r="71" spans="1:4" ht="15.75" thickBot="1" x14ac:dyDescent="0.3">
      <c r="A71" s="38"/>
      <c r="B71" s="48">
        <f>SUM(B6:B70)</f>
        <v>1043302.9700000001</v>
      </c>
      <c r="C71" s="38"/>
      <c r="D71" s="39"/>
    </row>
  </sheetData>
  <autoFilter ref="A3:E83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76"/>
  <sheetViews>
    <sheetView topLeftCell="A49" workbookViewId="0">
      <selection activeCell="D78" sqref="D78"/>
    </sheetView>
  </sheetViews>
  <sheetFormatPr defaultRowHeight="15" x14ac:dyDescent="0.25"/>
  <cols>
    <col min="1" max="1" width="70.5703125" style="36" customWidth="1"/>
    <col min="2" max="2" width="12.5703125" style="36" customWidth="1"/>
    <col min="3" max="3" width="20.5703125" style="36" customWidth="1"/>
    <col min="4" max="4" width="12.5703125" style="36" customWidth="1"/>
    <col min="5" max="16384" width="9.140625" style="36"/>
  </cols>
  <sheetData>
    <row r="2" spans="1:4" x14ac:dyDescent="0.25">
      <c r="A2" s="36" t="s">
        <v>122</v>
      </c>
    </row>
    <row r="3" spans="1:4" x14ac:dyDescent="0.25">
      <c r="A3" s="36" t="s">
        <v>39</v>
      </c>
    </row>
    <row r="4" spans="1:4" ht="15.75" thickBot="1" x14ac:dyDescent="0.3"/>
    <row r="5" spans="1:4" ht="15.75" thickBot="1" x14ac:dyDescent="0.3">
      <c r="A5" s="44" t="s">
        <v>38</v>
      </c>
      <c r="B5" s="44" t="s">
        <v>42</v>
      </c>
      <c r="C5" s="44" t="s">
        <v>37</v>
      </c>
      <c r="D5" s="44" t="s">
        <v>36</v>
      </c>
    </row>
    <row r="6" spans="1:4" ht="15.75" thickBot="1" x14ac:dyDescent="0.3">
      <c r="A6" s="38" t="s">
        <v>74</v>
      </c>
      <c r="B6" s="49">
        <v>11187.91</v>
      </c>
      <c r="C6" s="38" t="s">
        <v>14</v>
      </c>
      <c r="D6" s="49">
        <v>173</v>
      </c>
    </row>
    <row r="7" spans="1:4" ht="15.75" thickBot="1" x14ac:dyDescent="0.3">
      <c r="A7" s="38" t="s">
        <v>35</v>
      </c>
      <c r="B7" s="49">
        <v>13044.45</v>
      </c>
      <c r="C7" s="38" t="s">
        <v>34</v>
      </c>
      <c r="D7" s="49">
        <v>23</v>
      </c>
    </row>
    <row r="8" spans="1:4" ht="15.75" thickBot="1" x14ac:dyDescent="0.3">
      <c r="A8" s="38" t="s">
        <v>67</v>
      </c>
      <c r="B8" s="49">
        <v>2665.8</v>
      </c>
      <c r="C8" s="38" t="s">
        <v>4</v>
      </c>
      <c r="D8" s="49">
        <v>26658</v>
      </c>
    </row>
    <row r="9" spans="1:4" ht="15.75" thickBot="1" x14ac:dyDescent="0.3">
      <c r="A9" s="38" t="s">
        <v>75</v>
      </c>
      <c r="B9" s="49">
        <v>2399.2199999999998</v>
      </c>
      <c r="C9" s="38" t="s">
        <v>4</v>
      </c>
      <c r="D9" s="49">
        <v>26658</v>
      </c>
    </row>
    <row r="10" spans="1:4" ht="15.75" thickBot="1" x14ac:dyDescent="0.3">
      <c r="A10" s="38" t="s">
        <v>87</v>
      </c>
      <c r="B10" s="49">
        <v>3214.1</v>
      </c>
      <c r="C10" s="38" t="s">
        <v>4</v>
      </c>
      <c r="D10" s="49">
        <v>1104.5</v>
      </c>
    </row>
    <row r="11" spans="1:4" ht="15.75" thickBot="1" x14ac:dyDescent="0.3">
      <c r="A11" s="38" t="s">
        <v>43</v>
      </c>
      <c r="B11" s="49">
        <v>1399.1</v>
      </c>
      <c r="C11" s="38" t="s">
        <v>31</v>
      </c>
      <c r="D11" s="49">
        <v>0.45</v>
      </c>
    </row>
    <row r="12" spans="1:4" ht="15.75" thickBot="1" x14ac:dyDescent="0.3">
      <c r="A12" s="38" t="s">
        <v>29</v>
      </c>
      <c r="B12" s="49">
        <v>3237.44</v>
      </c>
      <c r="C12" s="38" t="s">
        <v>30</v>
      </c>
      <c r="D12" s="49">
        <v>4</v>
      </c>
    </row>
    <row r="13" spans="1:4" ht="15.75" thickBot="1" x14ac:dyDescent="0.3">
      <c r="A13" s="38" t="s">
        <v>88</v>
      </c>
      <c r="B13" s="49">
        <v>2851.14</v>
      </c>
      <c r="C13" s="38" t="s">
        <v>45</v>
      </c>
      <c r="D13" s="49">
        <v>3</v>
      </c>
    </row>
    <row r="14" spans="1:4" ht="15.75" thickBot="1" x14ac:dyDescent="0.3">
      <c r="A14" s="38" t="s">
        <v>123</v>
      </c>
      <c r="B14" s="52">
        <v>40450.83</v>
      </c>
      <c r="C14" s="38" t="s">
        <v>124</v>
      </c>
      <c r="D14" s="49">
        <v>1</v>
      </c>
    </row>
    <row r="15" spans="1:4" ht="15.75" thickBot="1" x14ac:dyDescent="0.3">
      <c r="A15" s="38" t="s">
        <v>89</v>
      </c>
      <c r="B15" s="49">
        <v>252857</v>
      </c>
      <c r="C15" s="38" t="s">
        <v>90</v>
      </c>
      <c r="D15" s="49">
        <v>1</v>
      </c>
    </row>
    <row r="16" spans="1:4" ht="15.75" thickBot="1" x14ac:dyDescent="0.3">
      <c r="A16" s="38" t="s">
        <v>44</v>
      </c>
      <c r="B16" s="49">
        <v>2620.1999999999998</v>
      </c>
      <c r="C16" s="38" t="s">
        <v>45</v>
      </c>
      <c r="D16" s="49">
        <v>33</v>
      </c>
    </row>
    <row r="17" spans="1:4" ht="15.75" thickBot="1" x14ac:dyDescent="0.3">
      <c r="A17" s="38" t="s">
        <v>46</v>
      </c>
      <c r="B17" s="49">
        <v>691.83</v>
      </c>
      <c r="C17" s="38" t="s">
        <v>45</v>
      </c>
      <c r="D17" s="49">
        <v>3</v>
      </c>
    </row>
    <row r="18" spans="1:4" ht="15.75" thickBot="1" x14ac:dyDescent="0.3">
      <c r="A18" s="38" t="s">
        <v>47</v>
      </c>
      <c r="B18" s="49">
        <v>464.72</v>
      </c>
      <c r="C18" s="38" t="s">
        <v>45</v>
      </c>
      <c r="D18" s="49">
        <v>2</v>
      </c>
    </row>
    <row r="19" spans="1:4" ht="15.75" thickBot="1" x14ac:dyDescent="0.3">
      <c r="A19" s="38" t="s">
        <v>104</v>
      </c>
      <c r="B19" s="49">
        <v>12295.08</v>
      </c>
      <c r="C19" s="38" t="s">
        <v>49</v>
      </c>
      <c r="D19" s="49">
        <v>1</v>
      </c>
    </row>
    <row r="20" spans="1:4" ht="15.75" thickBot="1" x14ac:dyDescent="0.3">
      <c r="A20" s="38" t="s">
        <v>105</v>
      </c>
      <c r="B20" s="49">
        <v>12484.7</v>
      </c>
      <c r="C20" s="38" t="s">
        <v>4</v>
      </c>
      <c r="D20" s="49">
        <v>56.4</v>
      </c>
    </row>
    <row r="21" spans="1:4" ht="15.75" thickBot="1" x14ac:dyDescent="0.3">
      <c r="A21" s="38" t="s">
        <v>106</v>
      </c>
      <c r="B21" s="49">
        <v>1740.58</v>
      </c>
      <c r="C21" s="38" t="s">
        <v>48</v>
      </c>
      <c r="D21" s="49">
        <v>1</v>
      </c>
    </row>
    <row r="22" spans="1:4" ht="15.75" thickBot="1" x14ac:dyDescent="0.3">
      <c r="A22" s="38" t="s">
        <v>50</v>
      </c>
      <c r="B22" s="49">
        <v>333.38</v>
      </c>
      <c r="C22" s="38" t="s">
        <v>45</v>
      </c>
      <c r="D22" s="49">
        <v>1</v>
      </c>
    </row>
    <row r="23" spans="1:4" ht="15.75" thickBot="1" x14ac:dyDescent="0.3">
      <c r="A23" s="38" t="s">
        <v>86</v>
      </c>
      <c r="B23" s="49">
        <v>453.19</v>
      </c>
      <c r="C23" s="38" t="s">
        <v>4</v>
      </c>
      <c r="D23" s="49">
        <v>26658</v>
      </c>
    </row>
    <row r="24" spans="1:4" ht="15.75" thickBot="1" x14ac:dyDescent="0.3">
      <c r="A24" s="38" t="s">
        <v>69</v>
      </c>
      <c r="B24" s="49">
        <v>453.19</v>
      </c>
      <c r="C24" s="38" t="s">
        <v>4</v>
      </c>
      <c r="D24" s="49">
        <v>26658</v>
      </c>
    </row>
    <row r="25" spans="1:4" ht="15.75" thickBot="1" x14ac:dyDescent="0.3">
      <c r="A25" s="38" t="s">
        <v>107</v>
      </c>
      <c r="B25" s="49">
        <v>3051.44</v>
      </c>
      <c r="C25" s="38" t="s">
        <v>108</v>
      </c>
      <c r="D25" s="49">
        <v>8</v>
      </c>
    </row>
    <row r="26" spans="1:4" ht="15.75" thickBot="1" x14ac:dyDescent="0.3">
      <c r="A26" s="38" t="s">
        <v>91</v>
      </c>
      <c r="B26" s="49">
        <v>1117.43</v>
      </c>
      <c r="C26" s="38" t="s">
        <v>45</v>
      </c>
      <c r="D26" s="49">
        <v>1</v>
      </c>
    </row>
    <row r="27" spans="1:4" ht="15.75" thickBot="1" x14ac:dyDescent="0.3">
      <c r="A27" s="38" t="s">
        <v>51</v>
      </c>
      <c r="B27" s="49">
        <v>2090.4</v>
      </c>
      <c r="C27" s="38" t="s">
        <v>5</v>
      </c>
      <c r="D27" s="49">
        <v>15</v>
      </c>
    </row>
    <row r="28" spans="1:4" ht="15.75" thickBot="1" x14ac:dyDescent="0.3">
      <c r="A28" s="38" t="s">
        <v>92</v>
      </c>
      <c r="B28" s="49">
        <v>24.14</v>
      </c>
      <c r="C28" s="38" t="s">
        <v>5</v>
      </c>
      <c r="D28" s="49">
        <v>0.2</v>
      </c>
    </row>
    <row r="29" spans="1:4" ht="15.75" thickBot="1" x14ac:dyDescent="0.3">
      <c r="A29" s="38" t="s">
        <v>109</v>
      </c>
      <c r="B29" s="49">
        <v>67665</v>
      </c>
      <c r="C29" s="38" t="s">
        <v>108</v>
      </c>
      <c r="D29" s="49">
        <v>1</v>
      </c>
    </row>
    <row r="30" spans="1:4" ht="15.75" thickBot="1" x14ac:dyDescent="0.3">
      <c r="A30" s="38" t="s">
        <v>110</v>
      </c>
      <c r="B30" s="49">
        <v>265.61</v>
      </c>
      <c r="C30" s="38" t="s">
        <v>4</v>
      </c>
      <c r="D30" s="49">
        <v>0.2</v>
      </c>
    </row>
    <row r="31" spans="1:4" ht="15.75" thickBot="1" x14ac:dyDescent="0.3">
      <c r="A31" s="38" t="s">
        <v>111</v>
      </c>
      <c r="B31" s="49">
        <v>754.05</v>
      </c>
      <c r="C31" s="38" t="s">
        <v>45</v>
      </c>
      <c r="D31" s="49">
        <v>5</v>
      </c>
    </row>
    <row r="32" spans="1:4" ht="15.75" thickBot="1" x14ac:dyDescent="0.3">
      <c r="A32" s="38" t="s">
        <v>112</v>
      </c>
      <c r="B32" s="49">
        <v>872.6</v>
      </c>
      <c r="C32" s="38" t="s">
        <v>5</v>
      </c>
      <c r="D32" s="49">
        <v>4</v>
      </c>
    </row>
    <row r="33" spans="1:4" ht="15.75" thickBot="1" x14ac:dyDescent="0.3">
      <c r="A33" s="38" t="s">
        <v>52</v>
      </c>
      <c r="B33" s="49">
        <v>2323.6</v>
      </c>
      <c r="C33" s="38" t="s">
        <v>45</v>
      </c>
      <c r="D33" s="49">
        <v>10</v>
      </c>
    </row>
    <row r="34" spans="1:4" ht="15.75" thickBot="1" x14ac:dyDescent="0.3">
      <c r="A34" s="38" t="s">
        <v>113</v>
      </c>
      <c r="B34" s="49">
        <v>460.87</v>
      </c>
      <c r="C34" s="38" t="s">
        <v>4</v>
      </c>
      <c r="D34" s="49">
        <v>3.7</v>
      </c>
    </row>
    <row r="35" spans="1:4" ht="15.75" thickBot="1" x14ac:dyDescent="0.3">
      <c r="A35" s="38" t="s">
        <v>114</v>
      </c>
      <c r="B35" s="49">
        <v>1705.31</v>
      </c>
      <c r="C35" s="38" t="s">
        <v>45</v>
      </c>
      <c r="D35" s="49">
        <v>1</v>
      </c>
    </row>
    <row r="36" spans="1:4" ht="15.75" thickBot="1" x14ac:dyDescent="0.3">
      <c r="A36" s="38" t="s">
        <v>93</v>
      </c>
      <c r="B36" s="49">
        <v>694.5</v>
      </c>
      <c r="C36" s="38" t="s">
        <v>30</v>
      </c>
      <c r="D36" s="49">
        <v>1</v>
      </c>
    </row>
    <row r="37" spans="1:4" ht="15.75" thickBot="1" x14ac:dyDescent="0.3">
      <c r="A37" s="38" t="s">
        <v>53</v>
      </c>
      <c r="B37" s="49">
        <v>2439.96</v>
      </c>
      <c r="C37" s="38" t="s">
        <v>45</v>
      </c>
      <c r="D37" s="49">
        <v>4</v>
      </c>
    </row>
    <row r="38" spans="1:4" ht="15.75" thickBot="1" x14ac:dyDescent="0.3">
      <c r="A38" s="38" t="s">
        <v>94</v>
      </c>
      <c r="B38" s="49">
        <v>3642</v>
      </c>
      <c r="C38" s="38" t="s">
        <v>5</v>
      </c>
      <c r="D38" s="49">
        <v>3</v>
      </c>
    </row>
    <row r="39" spans="1:4" ht="15.75" thickBot="1" x14ac:dyDescent="0.3">
      <c r="A39" s="38" t="s">
        <v>115</v>
      </c>
      <c r="B39" s="49">
        <v>2351.15</v>
      </c>
      <c r="C39" s="38" t="s">
        <v>45</v>
      </c>
      <c r="D39" s="49">
        <v>5</v>
      </c>
    </row>
    <row r="40" spans="1:4" ht="15.75" thickBot="1" x14ac:dyDescent="0.3">
      <c r="A40" s="38" t="s">
        <v>95</v>
      </c>
      <c r="B40" s="49">
        <v>5169.32</v>
      </c>
      <c r="C40" s="38" t="s">
        <v>45</v>
      </c>
      <c r="D40" s="49">
        <v>4</v>
      </c>
    </row>
    <row r="41" spans="1:4" ht="15.75" thickBot="1" x14ac:dyDescent="0.3">
      <c r="A41" s="38" t="s">
        <v>54</v>
      </c>
      <c r="B41" s="49">
        <v>12032</v>
      </c>
      <c r="C41" s="38" t="s">
        <v>5</v>
      </c>
      <c r="D41" s="49">
        <v>8</v>
      </c>
    </row>
    <row r="42" spans="1:4" ht="15.75" thickBot="1" x14ac:dyDescent="0.3">
      <c r="A42" s="38" t="s">
        <v>96</v>
      </c>
      <c r="B42" s="49">
        <v>10222.64</v>
      </c>
      <c r="C42" s="38" t="s">
        <v>97</v>
      </c>
      <c r="D42" s="49">
        <v>8</v>
      </c>
    </row>
    <row r="43" spans="1:4" ht="15.75" thickBot="1" x14ac:dyDescent="0.3">
      <c r="A43" s="38" t="s">
        <v>55</v>
      </c>
      <c r="B43" s="49">
        <v>3470</v>
      </c>
      <c r="C43" s="38" t="s">
        <v>5</v>
      </c>
      <c r="D43" s="49">
        <v>2</v>
      </c>
    </row>
    <row r="44" spans="1:4" ht="15.75" thickBot="1" x14ac:dyDescent="0.3">
      <c r="A44" s="38" t="s">
        <v>56</v>
      </c>
      <c r="B44" s="49">
        <v>6013.92</v>
      </c>
      <c r="C44" s="38" t="s">
        <v>45</v>
      </c>
      <c r="D44" s="49">
        <v>6.6</v>
      </c>
    </row>
    <row r="45" spans="1:4" ht="15.75" thickBot="1" x14ac:dyDescent="0.3">
      <c r="A45" s="38" t="s">
        <v>57</v>
      </c>
      <c r="B45" s="49">
        <v>12110.54</v>
      </c>
      <c r="C45" s="38" t="s">
        <v>45</v>
      </c>
      <c r="D45" s="49">
        <v>13</v>
      </c>
    </row>
    <row r="46" spans="1:4" ht="15.75" thickBot="1" x14ac:dyDescent="0.3">
      <c r="A46" s="38" t="s">
        <v>98</v>
      </c>
      <c r="B46" s="49">
        <v>290</v>
      </c>
      <c r="C46" s="38" t="s">
        <v>5</v>
      </c>
      <c r="D46" s="49">
        <v>0.5</v>
      </c>
    </row>
    <row r="47" spans="1:4" ht="15.75" thickBot="1" x14ac:dyDescent="0.3">
      <c r="A47" s="38" t="s">
        <v>99</v>
      </c>
      <c r="B47" s="49">
        <v>2676</v>
      </c>
      <c r="C47" s="38" t="s">
        <v>5</v>
      </c>
      <c r="D47" s="49">
        <v>4</v>
      </c>
    </row>
    <row r="48" spans="1:4" ht="15.75" thickBot="1" x14ac:dyDescent="0.3">
      <c r="A48" s="38" t="s">
        <v>100</v>
      </c>
      <c r="B48" s="49">
        <v>4384</v>
      </c>
      <c r="C48" s="38" t="s">
        <v>5</v>
      </c>
      <c r="D48" s="49">
        <v>4</v>
      </c>
    </row>
    <row r="49" spans="1:4" ht="15.75" thickBot="1" x14ac:dyDescent="0.3">
      <c r="A49" s="38" t="s">
        <v>84</v>
      </c>
      <c r="B49" s="49">
        <v>23992.2</v>
      </c>
      <c r="C49" s="38" t="s">
        <v>5</v>
      </c>
      <c r="D49" s="49">
        <v>26658</v>
      </c>
    </row>
    <row r="50" spans="1:4" ht="15.75" thickBot="1" x14ac:dyDescent="0.3">
      <c r="A50" s="38" t="s">
        <v>85</v>
      </c>
      <c r="B50" s="49">
        <v>25591.68</v>
      </c>
      <c r="C50" s="38" t="s">
        <v>4</v>
      </c>
      <c r="D50" s="49">
        <v>26658</v>
      </c>
    </row>
    <row r="51" spans="1:4" ht="15.75" thickBot="1" x14ac:dyDescent="0.3">
      <c r="A51" s="38" t="s">
        <v>83</v>
      </c>
      <c r="B51" s="49">
        <v>6131.34</v>
      </c>
      <c r="C51" s="38" t="s">
        <v>4</v>
      </c>
      <c r="D51" s="49">
        <v>26658</v>
      </c>
    </row>
    <row r="52" spans="1:4" ht="15.75" thickBot="1" x14ac:dyDescent="0.3">
      <c r="A52" s="38" t="s">
        <v>68</v>
      </c>
      <c r="B52" s="49">
        <v>6664.5</v>
      </c>
      <c r="C52" s="38" t="s">
        <v>4</v>
      </c>
      <c r="D52" s="49">
        <v>26658</v>
      </c>
    </row>
    <row r="53" spans="1:4" ht="15.75" thickBot="1" x14ac:dyDescent="0.3">
      <c r="A53" s="38" t="s">
        <v>82</v>
      </c>
      <c r="B53" s="49">
        <v>42471.51</v>
      </c>
      <c r="C53" s="38" t="s">
        <v>4</v>
      </c>
      <c r="D53" s="49">
        <v>25585.25</v>
      </c>
    </row>
    <row r="54" spans="1:4" ht="15.75" thickBot="1" x14ac:dyDescent="0.3">
      <c r="A54" s="38" t="s">
        <v>66</v>
      </c>
      <c r="B54" s="49">
        <v>48544.43</v>
      </c>
      <c r="C54" s="38" t="s">
        <v>4</v>
      </c>
      <c r="D54" s="49">
        <v>25549.7</v>
      </c>
    </row>
    <row r="55" spans="1:4" ht="15.75" thickBot="1" x14ac:dyDescent="0.3">
      <c r="A55" s="38" t="s">
        <v>80</v>
      </c>
      <c r="B55" s="49">
        <v>65311.360000000001</v>
      </c>
      <c r="C55" s="38" t="s">
        <v>4</v>
      </c>
      <c r="D55" s="49">
        <v>26657.7</v>
      </c>
    </row>
    <row r="56" spans="1:4" ht="15.75" thickBot="1" x14ac:dyDescent="0.3">
      <c r="A56" s="38" t="s">
        <v>81</v>
      </c>
      <c r="B56" s="49">
        <v>73316.91</v>
      </c>
      <c r="C56" s="38" t="s">
        <v>4</v>
      </c>
      <c r="D56" s="49">
        <v>26660.7</v>
      </c>
    </row>
    <row r="57" spans="1:4" ht="15.75" thickBot="1" x14ac:dyDescent="0.3">
      <c r="A57" s="38" t="s">
        <v>64</v>
      </c>
      <c r="B57" s="49">
        <v>105299.1</v>
      </c>
      <c r="C57" s="38" t="s">
        <v>5</v>
      </c>
      <c r="D57" s="49">
        <v>26658</v>
      </c>
    </row>
    <row r="58" spans="1:4" ht="15.75" thickBot="1" x14ac:dyDescent="0.3">
      <c r="A58" s="38" t="s">
        <v>65</v>
      </c>
      <c r="B58" s="49">
        <v>109830.96</v>
      </c>
      <c r="C58" s="38" t="s">
        <v>4</v>
      </c>
      <c r="D58" s="49">
        <v>26658</v>
      </c>
    </row>
    <row r="59" spans="1:4" ht="15.75" thickBot="1" x14ac:dyDescent="0.3">
      <c r="A59" s="38" t="s">
        <v>116</v>
      </c>
      <c r="B59" s="49">
        <v>750.27</v>
      </c>
      <c r="C59" s="38" t="s">
        <v>45</v>
      </c>
      <c r="D59" s="49">
        <v>3</v>
      </c>
    </row>
    <row r="60" spans="1:4" ht="15.75" thickBot="1" x14ac:dyDescent="0.3">
      <c r="A60" s="38" t="s">
        <v>117</v>
      </c>
      <c r="B60" s="49">
        <v>1032.8499999999999</v>
      </c>
      <c r="C60" s="38" t="s">
        <v>118</v>
      </c>
      <c r="D60" s="49">
        <v>1</v>
      </c>
    </row>
    <row r="61" spans="1:4" ht="15.75" thickBot="1" x14ac:dyDescent="0.3">
      <c r="A61" s="38" t="s">
        <v>28</v>
      </c>
      <c r="B61" s="49">
        <v>171.34</v>
      </c>
      <c r="C61" s="38" t="s">
        <v>45</v>
      </c>
      <c r="D61" s="49">
        <v>1</v>
      </c>
    </row>
    <row r="62" spans="1:4" ht="15.75" thickBot="1" x14ac:dyDescent="0.3">
      <c r="A62" s="38" t="s">
        <v>33</v>
      </c>
      <c r="B62" s="49">
        <v>2599.2800000000002</v>
      </c>
      <c r="C62" s="38" t="s">
        <v>45</v>
      </c>
      <c r="D62" s="49">
        <v>8</v>
      </c>
    </row>
    <row r="63" spans="1:4" ht="15.75" thickBot="1" x14ac:dyDescent="0.3">
      <c r="A63" s="38" t="s">
        <v>76</v>
      </c>
      <c r="B63" s="49">
        <v>2399.2199999999998</v>
      </c>
      <c r="C63" s="38" t="s">
        <v>4</v>
      </c>
      <c r="D63" s="49">
        <v>26658</v>
      </c>
    </row>
    <row r="64" spans="1:4" ht="15.75" thickBot="1" x14ac:dyDescent="0.3">
      <c r="A64" s="38" t="s">
        <v>77</v>
      </c>
      <c r="B64" s="49">
        <v>2399.2199999999998</v>
      </c>
      <c r="C64" s="38" t="s">
        <v>4</v>
      </c>
      <c r="D64" s="49">
        <v>26658</v>
      </c>
    </row>
    <row r="65" spans="1:4" ht="15.75" thickBot="1" x14ac:dyDescent="0.3">
      <c r="A65" s="38" t="s">
        <v>78</v>
      </c>
      <c r="B65" s="49">
        <v>10130.040000000001</v>
      </c>
      <c r="C65" s="38" t="s">
        <v>4</v>
      </c>
      <c r="D65" s="49">
        <v>26658</v>
      </c>
    </row>
    <row r="66" spans="1:4" ht="15.75" thickBot="1" x14ac:dyDescent="0.3">
      <c r="A66" s="38" t="s">
        <v>79</v>
      </c>
      <c r="B66" s="49">
        <v>10130.040000000001</v>
      </c>
      <c r="C66" s="38" t="s">
        <v>4</v>
      </c>
      <c r="D66" s="49">
        <v>26658</v>
      </c>
    </row>
    <row r="67" spans="1:4" ht="15.75" thickBot="1" x14ac:dyDescent="0.3">
      <c r="A67" s="38" t="s">
        <v>119</v>
      </c>
      <c r="B67" s="49">
        <v>195.95</v>
      </c>
      <c r="C67" s="38" t="s">
        <v>5</v>
      </c>
      <c r="D67" s="49">
        <v>5</v>
      </c>
    </row>
    <row r="68" spans="1:4" ht="15.75" thickBot="1" x14ac:dyDescent="0.3">
      <c r="A68" s="38" t="s">
        <v>120</v>
      </c>
      <c r="B68" s="49">
        <v>24028.26</v>
      </c>
      <c r="C68" s="38" t="s">
        <v>121</v>
      </c>
      <c r="D68" s="49">
        <v>1</v>
      </c>
    </row>
    <row r="69" spans="1:4" ht="15.75" thickBot="1" x14ac:dyDescent="0.3">
      <c r="A69" s="38" t="s">
        <v>101</v>
      </c>
      <c r="B69" s="49">
        <v>4125</v>
      </c>
      <c r="C69" s="38" t="s">
        <v>5</v>
      </c>
      <c r="D69" s="49">
        <v>2.5</v>
      </c>
    </row>
    <row r="70" spans="1:4" ht="15.75" thickBot="1" x14ac:dyDescent="0.3">
      <c r="A70" s="38" t="s">
        <v>102</v>
      </c>
      <c r="B70" s="49">
        <v>160.5</v>
      </c>
      <c r="C70" s="38" t="s">
        <v>5</v>
      </c>
      <c r="D70" s="49">
        <v>0.1</v>
      </c>
    </row>
    <row r="71" spans="1:4" ht="15.75" thickBot="1" x14ac:dyDescent="0.3">
      <c r="A71" s="38" t="s">
        <v>103</v>
      </c>
      <c r="B71" s="49">
        <v>7807.5</v>
      </c>
      <c r="C71" s="38" t="s">
        <v>5</v>
      </c>
      <c r="D71" s="49">
        <v>4.5</v>
      </c>
    </row>
    <row r="72" spans="1:4" ht="15.75" thickBot="1" x14ac:dyDescent="0.3">
      <c r="A72" s="38"/>
      <c r="B72" s="50">
        <f>SUM(B6:B71)</f>
        <v>1083753.8</v>
      </c>
      <c r="C72" s="38"/>
      <c r="D72" s="49"/>
    </row>
    <row r="74" spans="1:4" x14ac:dyDescent="0.25">
      <c r="B74" s="36">
        <v>1043302.9700000001</v>
      </c>
      <c r="C74" s="36">
        <v>1083753.8</v>
      </c>
    </row>
    <row r="76" spans="1:4" x14ac:dyDescent="0.25">
      <c r="B76" s="51">
        <f>B72-B74</f>
        <v>40450.829999999958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Украинский бульвар, д. 22</vt:lpstr>
      <vt:lpstr>Работы 2019</vt:lpstr>
      <vt:lpstr>Справка</vt:lpstr>
      <vt:lpstr>'Украинский бульвар, д. 22'!Область_печати</vt:lpstr>
    </vt:vector>
  </TitlesOfParts>
  <Company>лидер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комп</dc:creator>
  <cp:lastModifiedBy>Ольга Соломко Михайловна</cp:lastModifiedBy>
  <cp:lastPrinted>2019-01-30T23:36:37Z</cp:lastPrinted>
  <dcterms:created xsi:type="dcterms:W3CDTF">2016-03-18T02:51:51Z</dcterms:created>
  <dcterms:modified xsi:type="dcterms:W3CDTF">2021-03-03T02:50:10Z</dcterms:modified>
</cp:coreProperties>
</file>