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330" windowWidth="15855" windowHeight="10680"/>
  </bookViews>
  <sheets>
    <sheet name="Александро-Заводская, д. 13" sheetId="1" r:id="rId1"/>
    <sheet name="Работы 2019" sheetId="5" r:id="rId2"/>
    <sheet name="Справка" sheetId="6" r:id="rId3"/>
  </sheets>
  <definedNames>
    <definedName name="_xlnm._FilterDatabase" localSheetId="1" hidden="1">'Работы 2019'!$A$3:$E$29</definedName>
    <definedName name="_xlnm.Print_Area" localSheetId="0">'Александро-Заводская, д. 13'!$A$1:$D$59</definedName>
  </definedNames>
  <calcPr calcId="144525" calcMode="manual"/>
</workbook>
</file>

<file path=xl/calcChain.xml><?xml version="1.0" encoding="utf-8"?>
<calcChain xmlns="http://schemas.openxmlformats.org/spreadsheetml/2006/main">
  <c r="B8" i="1" l="1"/>
  <c r="B9" i="1"/>
  <c r="B12" i="1"/>
  <c r="B49" i="1"/>
  <c r="B32" i="1" l="1"/>
  <c r="B28" i="1"/>
  <c r="B23" i="1"/>
  <c r="B20" i="1"/>
  <c r="B54" i="1" l="1"/>
  <c r="B53" i="1" s="1"/>
  <c r="B14" i="1" l="1"/>
  <c r="B45" i="1"/>
  <c r="B17" i="1"/>
  <c r="B56" i="1" l="1"/>
  <c r="B57" i="1" l="1"/>
  <c r="B58" i="1" s="1"/>
  <c r="B59" i="1" s="1"/>
  <c r="H56" i="1"/>
</calcChain>
</file>

<file path=xl/sharedStrings.xml><?xml version="1.0" encoding="utf-8"?>
<sst xmlns="http://schemas.openxmlformats.org/spreadsheetml/2006/main" count="240" uniqueCount="111">
  <si>
    <t>Ед.изм.</t>
  </si>
  <si>
    <t>Количество работ (ед.)</t>
  </si>
  <si>
    <t>Наименование работ (услуг)</t>
  </si>
  <si>
    <t>сантехника</t>
  </si>
  <si>
    <t>м2</t>
  </si>
  <si>
    <t>м</t>
  </si>
  <si>
    <t>кол-во показаний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</si>
  <si>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</si>
  <si>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Доходы от нежилых помещений и провайдеров:</t>
  </si>
  <si>
    <t>Провайдеры:</t>
  </si>
  <si>
    <t>Расходы по дому:</t>
  </si>
  <si>
    <t>1.Работы (услуги) по управлению многоквартирным домом</t>
  </si>
  <si>
    <t>2.Работы по содержанию помещений, входящих в состав общего имущества в многоквартирном доме</t>
  </si>
  <si>
    <t>3.Работы по обеспечению вывоза твердых бытовых отходов</t>
  </si>
  <si>
    <t>Чел.</t>
  </si>
  <si>
    <t>4.Коммунальные услуги по содержанию помещений, входящих в состав общего имущества в многоквартирном доме</t>
  </si>
  <si>
    <t>5.Работы по содержанию и ремонту конструктивных элементов (несущих конструкций и ненесущих конструкций) многоквартирных домов</t>
  </si>
  <si>
    <t>6.Работы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</si>
  <si>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7.Работы по содержанию и ремонту мусоропроводов в многоквартирном доме</t>
  </si>
  <si>
    <t>8.Работы по содержанию и ремонту лифта (лифтов) в многоквартирном доме</t>
  </si>
  <si>
    <t>9.Работы по обеспечению требований пожарной безопасности</t>
  </si>
  <si>
    <t>10.Работы по содержанию и ремонту систем дымоудаления и вентиляции</t>
  </si>
  <si>
    <t>11.Работы по содержанию и ремонту систем внутридомового газового оборудования</t>
  </si>
  <si>
    <t>12.Обеспечение устранения аварий на внутридомовых инженерных системах в многоквартирном доме</t>
  </si>
  <si>
    <t>13.Проведение дератизации и дезинсекции помещений, входящих в состав общего имущества в многоквартирном доме</t>
  </si>
  <si>
    <t>14.Работы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</si>
  <si>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15.Прочая работа (услуга)</t>
  </si>
  <si>
    <t xml:space="preserve">Годовая фактическая стоимость работ (услуг) </t>
  </si>
  <si>
    <t>Очистка канализационной сети</t>
  </si>
  <si>
    <t>Адрес: ул. Александро-Заводская, д. 13</t>
  </si>
  <si>
    <t>осмотр подвала</t>
  </si>
  <si>
    <t>раз</t>
  </si>
  <si>
    <t>ИП Ермакова Л.А.</t>
  </si>
  <si>
    <t>Старшие по дому</t>
  </si>
  <si>
    <t>Общий итог</t>
  </si>
  <si>
    <t>Кол-во</t>
  </si>
  <si>
    <t>Ед.изм</t>
  </si>
  <si>
    <t>Сумма</t>
  </si>
  <si>
    <t>Наименование работ</t>
  </si>
  <si>
    <t xml:space="preserve">По адресу АЛЕК-ЗАВОДСКАЯ ул. д.13                                      </t>
  </si>
  <si>
    <t>Доходы по дому:</t>
  </si>
  <si>
    <t>Расходы по снятию показаний с ИПУ по электроэнергии</t>
  </si>
  <si>
    <t>период: 01.01.2019-31.12.2019</t>
  </si>
  <si>
    <t>Сальдо начальное на 01.01.2019 г.</t>
  </si>
  <si>
    <t>Всего начислено за период с 01.01.2019 г. по 31.12.2019 г.</t>
  </si>
  <si>
    <t>Всего оплачено за период с 01.01.2019 г. по 31.12.2019 г.</t>
  </si>
  <si>
    <t>Дебиторская задолженность (переплата) на 31.12.2019 г.</t>
  </si>
  <si>
    <t>Всего доходов по дому за 2019 г.</t>
  </si>
  <si>
    <t>Всего расходов по дому за 2019 г.</t>
  </si>
  <si>
    <t>Всего расходов по дому с НДС за 2019 г.</t>
  </si>
  <si>
    <t>Конечное сальдо по дому на 31.12.2019 г.</t>
  </si>
  <si>
    <t xml:space="preserve">Конечное сальдо с учетом дебиторской задолженности (переплаты) на 31.12.2019 г. </t>
  </si>
  <si>
    <t xml:space="preserve">Накопительная по работам за период c  01.01.2019 по  31.12.2019 г.                                                                                   </t>
  </si>
  <si>
    <t>Вывоз ТКО 1,2 кв. 2019 г. к=0,6;0,8;0,85;0,9;1</t>
  </si>
  <si>
    <t>Вывоз ТКО 3,4 кв. 2019 г. к=0,6;0,8;0,85;0,9;1</t>
  </si>
  <si>
    <t>Выезд а/машины по заявке</t>
  </si>
  <si>
    <t>выезд</t>
  </si>
  <si>
    <t>Исполнение заявок не связаных с ремонтом</t>
  </si>
  <si>
    <t>шт.</t>
  </si>
  <si>
    <t>Краска</t>
  </si>
  <si>
    <t>кг</t>
  </si>
  <si>
    <t>Организация мест накоп.ртуть сод-х ламп 3,4 кв. 2019г. К=0,6</t>
  </si>
  <si>
    <t>Отогрев стояков</t>
  </si>
  <si>
    <t>1м</t>
  </si>
  <si>
    <t>Смена дощатых полов</t>
  </si>
  <si>
    <t>Смена задвижек д.50</t>
  </si>
  <si>
    <t>Смена стекл</t>
  </si>
  <si>
    <t>Содержание ДРС 1,2 кв.2019 г. К=0,6</t>
  </si>
  <si>
    <t>Содержание ДРС 3,4 кв. 2019 г.коэф. 0,6</t>
  </si>
  <si>
    <t>Уборка МОП 1,2 кв. 2019 г. К=0,6</t>
  </si>
  <si>
    <t>Уборка МОП 3,4 кв. 2019 г. К=0,6</t>
  </si>
  <si>
    <t>Уборка придомовой территории 1,2 кв. 2019 г. к=0,6</t>
  </si>
  <si>
    <t>Уборка придомовой территории 3,4 кв. 2019 г. к=0,6</t>
  </si>
  <si>
    <t>Управление жилым фондом 1,2 кв. 2019г. К=0,6;0,8;0,85;0,9;1</t>
  </si>
  <si>
    <t>Управление жилым фондом 3,4 кв. 2019г. К=0,6;0,8;0,85;0,9;1</t>
  </si>
  <si>
    <t>Утепление труб изовером и стеклотканью</t>
  </si>
  <si>
    <t>п/м</t>
  </si>
  <si>
    <t>Хол.вода потр.при содер.общ.имущ. в МКД 1,2 кв.2019г.1-5 эт</t>
  </si>
  <si>
    <t>Хол.вода потр.при содер.общ.имущ. в МКД 3,4 кв.2019г.1-5 эт.</t>
  </si>
  <si>
    <t>Электрическая энергия потр.при содержании общего имущ.МКД 1,</t>
  </si>
  <si>
    <t>Электрическая энергия потр.при содержании общего имущ.МКД 3,</t>
  </si>
  <si>
    <t>Справка об уровне сбора платы за жилое помещение по состоянию на 17.02.2020</t>
  </si>
  <si>
    <t>ЖЭУ</t>
  </si>
  <si>
    <t>Адрес</t>
  </si>
  <si>
    <t>Начислено</t>
  </si>
  <si>
    <t>Оплачено</t>
  </si>
  <si>
    <t>Процент оплаты</t>
  </si>
  <si>
    <t>Месяц</t>
  </si>
  <si>
    <t>Год</t>
  </si>
  <si>
    <t/>
  </si>
  <si>
    <t>Отдел :</t>
  </si>
  <si>
    <t xml:space="preserve">  2</t>
  </si>
  <si>
    <t>09</t>
  </si>
  <si>
    <t>АЛЕК-ЗАВОДСКАЯ ул. д.13</t>
  </si>
  <si>
    <t>январь</t>
  </si>
  <si>
    <t>2019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</si>
  <si>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</si>
  <si>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</si>
  <si>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</si>
  <si>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</si>
  <si>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</si>
  <si>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</si>
  <si>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</si>
  <si>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</si>
  <si>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</si>
  <si>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</si>
  <si>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</si>
  <si>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 по группе</t>
  </si>
  <si>
    <t>№ раб</t>
  </si>
  <si>
    <t xml:space="preserve">20. Штраф ГЖИ </t>
  </si>
  <si>
    <t>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</si>
</sst>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32" x14ac:knownFonts="1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rgb="FF3F3F3F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3F3F3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3"/>
      <color indexed="8"/>
      <name val="Arial"/>
      <family val="2"/>
      <charset val="204"/>
    </font>
    <font>
      <sz val="10"/>
      <color indexed="8"/>
      <name val="Arial"/>
      <family val="2"/>
      <charset val="204"/>
    </font>
  </fonts>
  <fills count="3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44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164" fontId="7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5" borderId="0" applyNumberFormat="0" applyBorder="0" applyAlignment="0" applyProtection="0"/>
    <xf numFmtId="0" fontId="23" fillId="6" borderId="6" applyNumberFormat="0" applyAlignment="0" applyProtection="0"/>
    <xf numFmtId="0" fontId="24" fillId="2" borderId="6" applyNumberFormat="0" applyAlignment="0" applyProtection="0"/>
    <xf numFmtId="0" fontId="25" fillId="0" borderId="7" applyNumberFormat="0" applyFill="0" applyAlignment="0" applyProtection="0"/>
    <xf numFmtId="0" fontId="26" fillId="7" borderId="8" applyNumberFormat="0" applyAlignment="0" applyProtection="0"/>
    <xf numFmtId="0" fontId="27" fillId="0" borderId="0" applyNumberFormat="0" applyFill="0" applyBorder="0" applyAlignment="0" applyProtection="0"/>
    <xf numFmtId="0" fontId="7" fillId="8" borderId="9" applyNumberFormat="0" applyFont="0" applyAlignment="0" applyProtection="0"/>
    <xf numFmtId="0" fontId="28" fillId="0" borderId="0" applyNumberFormat="0" applyFill="0" applyBorder="0" applyAlignment="0" applyProtection="0"/>
    <xf numFmtId="0" fontId="15" fillId="0" borderId="10" applyNumberFormat="0" applyFill="0" applyAlignment="0" applyProtection="0"/>
    <xf numFmtId="0" fontId="29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0">
    <xf numFmtId="0" fontId="0" fillId="0" borderId="0" xfId="0"/>
    <xf numFmtId="0" fontId="2" fillId="0" borderId="0" xfId="0" applyFont="1" applyFill="1"/>
    <xf numFmtId="164" fontId="2" fillId="0" borderId="0" xfId="3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/>
    <xf numFmtId="0" fontId="2" fillId="0" borderId="0" xfId="0" applyFont="1" applyFill="1" applyAlignment="1">
      <alignment horizontal="left" vertical="center"/>
    </xf>
    <xf numFmtId="0" fontId="10" fillId="0" borderId="0" xfId="0" applyFont="1" applyFill="1"/>
    <xf numFmtId="164" fontId="2" fillId="0" borderId="0" xfId="3" applyFont="1" applyFill="1" applyAlignment="1">
      <alignment vertical="center"/>
    </xf>
    <xf numFmtId="0" fontId="11" fillId="0" borderId="0" xfId="0" applyFont="1" applyFill="1"/>
    <xf numFmtId="0" fontId="12" fillId="0" borderId="2" xfId="1" applyFont="1" applyFill="1" applyBorder="1" applyAlignment="1">
      <alignment horizontal="center" vertical="center"/>
    </xf>
    <xf numFmtId="164" fontId="12" fillId="0" borderId="2" xfId="3" applyFont="1" applyFill="1" applyBorder="1" applyAlignment="1">
      <alignment horizontal="center" vertical="center" wrapText="1"/>
    </xf>
    <xf numFmtId="0" fontId="5" fillId="0" borderId="2" xfId="2" applyFont="1" applyFill="1" applyBorder="1" applyAlignment="1" applyProtection="1">
      <alignment horizontal="center" vertical="center"/>
    </xf>
    <xf numFmtId="164" fontId="4" fillId="0" borderId="2" xfId="3" applyFont="1" applyFill="1" applyBorder="1" applyAlignment="1">
      <alignment horizontal="center" vertical="center"/>
    </xf>
    <xf numFmtId="0" fontId="12" fillId="0" borderId="2" xfId="1" applyFont="1" applyFill="1" applyBorder="1" applyAlignment="1">
      <alignment horizontal="left" vertical="center" wrapText="1"/>
    </xf>
    <xf numFmtId="0" fontId="12" fillId="0" borderId="2" xfId="1" applyFont="1" applyFill="1" applyBorder="1" applyAlignment="1">
      <alignment horizontal="left" vertical="center"/>
    </xf>
    <xf numFmtId="0" fontId="13" fillId="0" borderId="2" xfId="1" applyFont="1" applyFill="1" applyBorder="1" applyAlignment="1">
      <alignment horizontal="left" vertical="center"/>
    </xf>
    <xf numFmtId="164" fontId="14" fillId="0" borderId="2" xfId="3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164" fontId="2" fillId="0" borderId="2" xfId="3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0" fillId="0" borderId="0" xfId="0" applyFill="1"/>
    <xf numFmtId="0" fontId="8" fillId="0" borderId="2" xfId="0" applyFont="1" applyFill="1" applyBorder="1" applyAlignment="1">
      <alignment horizontal="center" vertical="center"/>
    </xf>
    <xf numFmtId="164" fontId="2" fillId="0" borderId="2" xfId="3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/>
    </xf>
    <xf numFmtId="0" fontId="0" fillId="0" borderId="2" xfId="0" applyFill="1" applyBorder="1"/>
    <xf numFmtId="0" fontId="0" fillId="0" borderId="2" xfId="0" applyFill="1" applyBorder="1" applyAlignment="1">
      <alignment horizontal="center"/>
    </xf>
    <xf numFmtId="164" fontId="4" fillId="0" borderId="2" xfId="3" applyFont="1" applyFill="1" applyBorder="1" applyAlignment="1">
      <alignment horizontal="center" vertical="center" wrapText="1"/>
    </xf>
    <xf numFmtId="4" fontId="0" fillId="0" borderId="2" xfId="0" applyNumberFormat="1" applyFill="1" applyBorder="1"/>
    <xf numFmtId="4" fontId="12" fillId="0" borderId="2" xfId="3" applyNumberFormat="1" applyFont="1" applyFill="1" applyBorder="1" applyAlignment="1">
      <alignment horizontal="right" vertical="center" wrapText="1"/>
    </xf>
    <xf numFmtId="4" fontId="13" fillId="0" borderId="2" xfId="3" applyNumberFormat="1" applyFont="1" applyFill="1" applyBorder="1" applyAlignment="1">
      <alignment horizontal="right" vertical="center" wrapText="1"/>
    </xf>
    <xf numFmtId="4" fontId="6" fillId="0" borderId="2" xfId="3" applyNumberFormat="1" applyFont="1" applyFill="1" applyBorder="1" applyAlignment="1">
      <alignment horizontal="right" vertical="center"/>
    </xf>
    <xf numFmtId="4" fontId="0" fillId="0" borderId="2" xfId="0" applyNumberFormat="1" applyFill="1" applyBorder="1" applyAlignment="1">
      <alignment horizontal="right"/>
    </xf>
    <xf numFmtId="4" fontId="6" fillId="0" borderId="2" xfId="3" applyNumberFormat="1" applyFont="1" applyFill="1" applyBorder="1" applyAlignment="1">
      <alignment horizontal="right"/>
    </xf>
    <xf numFmtId="4" fontId="8" fillId="0" borderId="2" xfId="3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0" borderId="0" xfId="0"/>
    <xf numFmtId="4" fontId="0" fillId="0" borderId="0" xfId="0" applyNumberFormat="1"/>
    <xf numFmtId="0" fontId="15" fillId="0" borderId="2" xfId="0" applyFont="1" applyFill="1" applyBorder="1"/>
    <xf numFmtId="0" fontId="15" fillId="34" borderId="2" xfId="0" applyFont="1" applyFill="1" applyBorder="1" applyAlignment="1">
      <alignment horizontal="center" vertical="center" wrapText="1"/>
    </xf>
    <xf numFmtId="4" fontId="15" fillId="34" borderId="2" xfId="0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/>
    </xf>
    <xf numFmtId="0" fontId="0" fillId="0" borderId="0" xfId="0"/>
    <xf numFmtId="0" fontId="31" fillId="33" borderId="11" xfId="0" applyNumberFormat="1" applyFont="1" applyFill="1" applyBorder="1" applyAlignment="1" applyProtection="1">
      <alignment horizontal="center" vertical="top" wrapText="1"/>
    </xf>
    <xf numFmtId="0" fontId="31" fillId="33" borderId="11" xfId="0" applyNumberFormat="1" applyFont="1" applyFill="1" applyBorder="1" applyAlignment="1" applyProtection="1">
      <alignment horizontal="left" vertical="top" wrapText="1"/>
    </xf>
    <xf numFmtId="0" fontId="31" fillId="33" borderId="11" xfId="0" applyNumberFormat="1" applyFont="1" applyFill="1" applyBorder="1" applyAlignment="1" applyProtection="1">
      <alignment horizontal="left" vertical="center" wrapText="1"/>
    </xf>
    <xf numFmtId="0" fontId="31" fillId="33" borderId="12" xfId="0" applyNumberFormat="1" applyFont="1" applyFill="1" applyBorder="1" applyAlignment="1" applyProtection="1">
      <alignment horizontal="left" vertical="center" wrapText="1"/>
    </xf>
    <xf numFmtId="4" fontId="31" fillId="33" borderId="11" xfId="0" applyNumberFormat="1" applyFont="1" applyFill="1" applyBorder="1" applyAlignment="1" applyProtection="1">
      <alignment horizontal="center" vertical="top" wrapText="1"/>
    </xf>
    <xf numFmtId="2" fontId="31" fillId="33" borderId="11" xfId="0" applyNumberFormat="1" applyFont="1" applyFill="1" applyBorder="1" applyAlignment="1" applyProtection="1">
      <alignment horizontal="center" vertical="top" wrapText="1"/>
    </xf>
    <xf numFmtId="0" fontId="31" fillId="33" borderId="11" xfId="0" applyNumberFormat="1" applyFont="1" applyFill="1" applyBorder="1" applyAlignment="1" applyProtection="1">
      <alignment horizontal="center" vertical="center" wrapText="1"/>
    </xf>
    <xf numFmtId="4" fontId="31" fillId="33" borderId="11" xfId="0" applyNumberFormat="1" applyFont="1" applyFill="1" applyBorder="1" applyAlignment="1" applyProtection="1">
      <alignment horizontal="center" vertical="center" wrapText="1"/>
    </xf>
    <xf numFmtId="2" fontId="31" fillId="33" borderId="11" xfId="0" applyNumberFormat="1" applyFont="1" applyFill="1" applyBorder="1" applyAlignment="1" applyProtection="1">
      <alignment horizontal="center" vertical="center" wrapText="1"/>
    </xf>
    <xf numFmtId="4" fontId="13" fillId="0" borderId="2" xfId="3" applyNumberFormat="1" applyFont="1" applyFill="1" applyBorder="1" applyAlignment="1" applyProtection="1">
      <alignment horizontal="right" vertical="center" wrapText="1"/>
    </xf>
    <xf numFmtId="164" fontId="6" fillId="0" borderId="2" xfId="3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164" fontId="2" fillId="0" borderId="2" xfId="3" applyFont="1" applyFill="1" applyBorder="1" applyAlignment="1">
      <alignment horizontal="center" vertical="center" wrapText="1"/>
    </xf>
    <xf numFmtId="0" fontId="12" fillId="0" borderId="2" xfId="1" applyFont="1" applyFill="1" applyBorder="1" applyAlignment="1">
      <alignment horizontal="center" vertical="center" wrapText="1"/>
    </xf>
    <xf numFmtId="0" fontId="31" fillId="33" borderId="12" xfId="0" applyNumberFormat="1" applyFont="1" applyFill="1" applyBorder="1" applyAlignment="1" applyProtection="1">
      <alignment horizontal="center" vertical="top" wrapText="1"/>
    </xf>
    <xf numFmtId="0" fontId="31" fillId="33" borderId="13" xfId="0" applyNumberFormat="1" applyFont="1" applyFill="1" applyBorder="1" applyAlignment="1" applyProtection="1">
      <alignment horizontal="center" vertical="top" wrapText="1"/>
    </xf>
    <xf numFmtId="0" fontId="31" fillId="33" borderId="12" xfId="0" applyNumberFormat="1" applyFont="1" applyFill="1" applyBorder="1" applyAlignment="1" applyProtection="1">
      <alignment horizontal="center" vertical="center" wrapText="1"/>
    </xf>
    <xf numFmtId="0" fontId="31" fillId="33" borderId="14" xfId="0" applyNumberFormat="1" applyFont="1" applyFill="1" applyBorder="1" applyAlignment="1" applyProtection="1">
      <alignment horizontal="center" vertical="center" wrapText="1"/>
    </xf>
    <xf numFmtId="0" fontId="31" fillId="33" borderId="13" xfId="0" applyNumberFormat="1" applyFont="1" applyFill="1" applyBorder="1" applyAlignment="1" applyProtection="1">
      <alignment horizontal="center" vertical="center" wrapText="1"/>
    </xf>
    <xf numFmtId="0" fontId="30" fillId="33" borderId="0" xfId="0" applyNumberFormat="1" applyFont="1" applyFill="1" applyBorder="1" applyAlignment="1" applyProtection="1">
      <alignment horizontal="center" vertical="top" wrapText="1"/>
    </xf>
    <xf numFmtId="0" fontId="31" fillId="33" borderId="14" xfId="0" applyNumberFormat="1" applyFont="1" applyFill="1" applyBorder="1" applyAlignment="1" applyProtection="1">
      <alignment horizontal="left" vertical="center" wrapText="1"/>
    </xf>
    <xf numFmtId="0" fontId="31" fillId="33" borderId="13" xfId="0" applyNumberFormat="1" applyFont="1" applyFill="1" applyBorder="1" applyAlignment="1" applyProtection="1">
      <alignment horizontal="left" vertical="center" wrapText="1"/>
    </xf>
  </cellXfs>
  <cellStyles count="44">
    <cellStyle name="20% - Акцент1" xfId="21" builtinId="30" customBuiltin="1"/>
    <cellStyle name="20% - Акцент2" xfId="25" builtinId="34" customBuiltin="1"/>
    <cellStyle name="20% - Акцент3" xfId="29" builtinId="38" customBuiltin="1"/>
    <cellStyle name="20% - Акцент4" xfId="33" builtinId="42" customBuiltin="1"/>
    <cellStyle name="20% - Акцент5" xfId="37" builtinId="46" customBuiltin="1"/>
    <cellStyle name="20% - Акцент6" xfId="41" builtinId="50" customBuiltin="1"/>
    <cellStyle name="40% - Акцент1" xfId="22" builtinId="31" customBuiltin="1"/>
    <cellStyle name="40% - Акцент2" xfId="26" builtinId="35" customBuiltin="1"/>
    <cellStyle name="40% - Акцент3" xfId="30" builtinId="39" customBuiltin="1"/>
    <cellStyle name="40% - Акцент4" xfId="34" builtinId="43" customBuiltin="1"/>
    <cellStyle name="40% - Акцент5" xfId="38" builtinId="47" customBuiltin="1"/>
    <cellStyle name="40% - Акцент6" xfId="42" builtinId="51" customBuiltin="1"/>
    <cellStyle name="60% - Акцент1" xfId="23" builtinId="32" customBuiltin="1"/>
    <cellStyle name="60% - Акцент2" xfId="27" builtinId="36" customBuiltin="1"/>
    <cellStyle name="60% - Акцент3" xfId="31" builtinId="40" customBuiltin="1"/>
    <cellStyle name="60% - Акцент4" xfId="35" builtinId="44" customBuiltin="1"/>
    <cellStyle name="60% - Акцент5" xfId="39" builtinId="48" customBuiltin="1"/>
    <cellStyle name="60% - Акцент6" xfId="43" builtinId="52" customBuiltin="1"/>
    <cellStyle name="Акцент1" xfId="20" builtinId="29" customBuiltin="1"/>
    <cellStyle name="Акцент2" xfId="24" builtinId="33" customBuiltin="1"/>
    <cellStyle name="Акцент3" xfId="28" builtinId="37" customBuiltin="1"/>
    <cellStyle name="Акцент4" xfId="32" builtinId="41" customBuiltin="1"/>
    <cellStyle name="Акцент5" xfId="36" builtinId="45" customBuiltin="1"/>
    <cellStyle name="Акцент6" xfId="40" builtinId="49" customBuiltin="1"/>
    <cellStyle name="Ввод " xfId="12" builtinId="20" customBuiltin="1"/>
    <cellStyle name="Вывод" xfId="1" builtinId="21" customBuiltin="1"/>
    <cellStyle name="Вычисление" xfId="13" builtinId="22" customBuiltin="1"/>
    <cellStyle name="Гиперссылка" xfId="2" builtinId="8"/>
    <cellStyle name="Заголовок 1" xfId="5" builtinId="16" customBuiltin="1"/>
    <cellStyle name="Заголовок 2" xfId="6" builtinId="17" customBuiltin="1"/>
    <cellStyle name="Заголовок 3" xfId="7" builtinId="18" customBuiltin="1"/>
    <cellStyle name="Заголовок 4" xfId="8" builtinId="19" customBuiltin="1"/>
    <cellStyle name="Итог" xfId="19" builtinId="25" customBuiltin="1"/>
    <cellStyle name="Контрольная ячейка" xfId="15" builtinId="23" customBuiltin="1"/>
    <cellStyle name="Название" xfId="4" builtinId="15" customBuiltin="1"/>
    <cellStyle name="Нейтральный" xfId="11" builtinId="28" customBuiltin="1"/>
    <cellStyle name="Обычный" xfId="0" builtinId="0"/>
    <cellStyle name="Плохой" xfId="10" builtinId="27" customBuiltin="1"/>
    <cellStyle name="Пояснение" xfId="18" builtinId="53" customBuiltin="1"/>
    <cellStyle name="Примечание" xfId="17" builtinId="10" customBuiltin="1"/>
    <cellStyle name="Связанная ячейка" xfId="14" builtinId="24" customBuiltin="1"/>
    <cellStyle name="Текст предупреждения" xfId="16" builtinId="11" customBuiltin="1"/>
    <cellStyle name="Финансовый" xfId="3" builtinId="3"/>
    <cellStyle name="Хороший" xfId="9" builtinId="26" customBuiltin="1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H60"/>
  <sheetViews>
    <sheetView tabSelected="1" workbookViewId="0">
      <pane ySplit="3" topLeftCell="A4" activePane="bottomLeft" state="frozen"/>
      <selection pane="bottomLeft" activeCell="N49" sqref="N49"/>
    </sheetView>
  </sheetViews>
  <sheetFormatPr defaultRowHeight="15" x14ac:dyDescent="0.25"/>
  <cols>
    <col min="1" max="1" width="70.85546875" style="5" customWidth="1"/>
    <col min="2" max="2" width="20.42578125" style="7" customWidth="1"/>
    <col min="3" max="3" width="12.140625" style="3" customWidth="1"/>
    <col min="4" max="4" width="14.5703125" style="2" customWidth="1"/>
    <col min="5" max="5" width="0" style="1" hidden="1" customWidth="1"/>
    <col min="6" max="7" width="9.140625" style="1"/>
    <col min="8" max="8" width="10" style="1" bestFit="1" customWidth="1"/>
    <col min="9" max="16384" width="9.140625" style="1"/>
  </cols>
  <sheetData>
    <row r="1" spans="1:4" s="6" customFormat="1" ht="41.25" customHeight="1" x14ac:dyDescent="0.25">
      <c r="A1" s="58" t="s">
        <v>7</v>
      </c>
      <c r="B1" s="58"/>
      <c r="C1" s="58"/>
      <c r="D1" s="58"/>
    </row>
    <row r="2" spans="1:4" s="8" customFormat="1" ht="15.75" x14ac:dyDescent="0.25">
      <c r="A2" s="27" t="s">
        <v>29</v>
      </c>
      <c r="B2" s="60" t="s">
        <v>42</v>
      </c>
      <c r="C2" s="60"/>
      <c r="D2" s="60"/>
    </row>
    <row r="3" spans="1:4" ht="57" x14ac:dyDescent="0.25">
      <c r="A3" s="9" t="s">
        <v>2</v>
      </c>
      <c r="B3" s="10" t="s">
        <v>27</v>
      </c>
      <c r="C3" s="11" t="s">
        <v>0</v>
      </c>
      <c r="D3" s="30" t="s">
        <v>1</v>
      </c>
    </row>
    <row r="4" spans="1:4" x14ac:dyDescent="0.25">
      <c r="A4" s="13" t="s">
        <v>43</v>
      </c>
      <c r="B4" s="32">
        <v>-303453.74599999998</v>
      </c>
      <c r="C4" s="57" t="s">
        <v>110</v>
      </c>
      <c r="D4" s="12"/>
    </row>
    <row r="5" spans="1:4" x14ac:dyDescent="0.25">
      <c r="A5" s="61" t="s">
        <v>40</v>
      </c>
      <c r="B5" s="61"/>
      <c r="C5" s="61"/>
      <c r="D5" s="61"/>
    </row>
    <row r="6" spans="1:4" x14ac:dyDescent="0.25">
      <c r="A6" s="13" t="s">
        <v>44</v>
      </c>
      <c r="B6" s="32">
        <v>183638.24</v>
      </c>
      <c r="C6" s="57" t="s">
        <v>110</v>
      </c>
      <c r="D6" s="12"/>
    </row>
    <row r="7" spans="1:4" x14ac:dyDescent="0.25">
      <c r="A7" s="13" t="s">
        <v>45</v>
      </c>
      <c r="B7" s="32">
        <v>178603.41</v>
      </c>
      <c r="C7" s="57" t="s">
        <v>110</v>
      </c>
      <c r="D7" s="12"/>
    </row>
    <row r="8" spans="1:4" x14ac:dyDescent="0.25">
      <c r="A8" s="13" t="s">
        <v>46</v>
      </c>
      <c r="B8" s="32">
        <f>B7-B6</f>
        <v>-5034.8299999999872</v>
      </c>
      <c r="C8" s="57" t="s">
        <v>110</v>
      </c>
      <c r="D8" s="12"/>
    </row>
    <row r="9" spans="1:4" x14ac:dyDescent="0.25">
      <c r="A9" s="14" t="s">
        <v>8</v>
      </c>
      <c r="B9" s="32">
        <f>B10+B11</f>
        <v>0</v>
      </c>
      <c r="C9" s="57" t="s">
        <v>110</v>
      </c>
      <c r="D9" s="12"/>
    </row>
    <row r="10" spans="1:4" x14ac:dyDescent="0.25">
      <c r="A10" s="15" t="s">
        <v>32</v>
      </c>
      <c r="B10" s="55">
        <v>0</v>
      </c>
      <c r="C10" s="18" t="s">
        <v>110</v>
      </c>
      <c r="D10" s="16"/>
    </row>
    <row r="11" spans="1:4" x14ac:dyDescent="0.25">
      <c r="A11" s="15" t="s">
        <v>9</v>
      </c>
      <c r="B11" s="33">
        <v>0</v>
      </c>
      <c r="C11" s="18" t="s">
        <v>110</v>
      </c>
      <c r="D11" s="12"/>
    </row>
    <row r="12" spans="1:4" x14ac:dyDescent="0.25">
      <c r="A12" s="17" t="s">
        <v>47</v>
      </c>
      <c r="B12" s="34">
        <f>B6+B9</f>
        <v>183638.24</v>
      </c>
      <c r="C12" s="57" t="s">
        <v>110</v>
      </c>
      <c r="D12" s="19"/>
    </row>
    <row r="13" spans="1:4" x14ac:dyDescent="0.25">
      <c r="A13" s="59" t="s">
        <v>10</v>
      </c>
      <c r="B13" s="59"/>
      <c r="C13" s="59"/>
      <c r="D13" s="59"/>
    </row>
    <row r="14" spans="1:4" x14ac:dyDescent="0.25">
      <c r="A14" s="20" t="s">
        <v>11</v>
      </c>
      <c r="B14" s="34">
        <f>B15+B16</f>
        <v>34741.26</v>
      </c>
      <c r="C14" s="57" t="s">
        <v>110</v>
      </c>
      <c r="D14" s="19"/>
    </row>
    <row r="15" spans="1:4" s="21" customFormat="1" x14ac:dyDescent="0.25">
      <c r="A15" s="28" t="s">
        <v>73</v>
      </c>
      <c r="B15" s="35">
        <v>16942.560000000001</v>
      </c>
      <c r="C15" s="29" t="s">
        <v>4</v>
      </c>
      <c r="D15" s="29">
        <v>4506</v>
      </c>
    </row>
    <row r="16" spans="1:4" s="21" customFormat="1" x14ac:dyDescent="0.25">
      <c r="A16" s="28" t="s">
        <v>74</v>
      </c>
      <c r="B16" s="35">
        <v>17798.7</v>
      </c>
      <c r="C16" s="29" t="s">
        <v>4</v>
      </c>
      <c r="D16" s="29">
        <v>4506</v>
      </c>
    </row>
    <row r="17" spans="1:5" ht="28.5" x14ac:dyDescent="0.25">
      <c r="A17" s="20" t="s">
        <v>12</v>
      </c>
      <c r="B17" s="34">
        <f>B19+B18</f>
        <v>10475.700000000001</v>
      </c>
      <c r="C17" s="57" t="s">
        <v>110</v>
      </c>
      <c r="D17" s="19"/>
    </row>
    <row r="18" spans="1:5" s="21" customFormat="1" x14ac:dyDescent="0.25">
      <c r="A18" s="28" t="s">
        <v>69</v>
      </c>
      <c r="B18" s="35">
        <v>4482.72</v>
      </c>
      <c r="C18" s="29" t="s">
        <v>4</v>
      </c>
      <c r="D18" s="29">
        <v>3529.7</v>
      </c>
    </row>
    <row r="19" spans="1:5" s="21" customFormat="1" x14ac:dyDescent="0.25">
      <c r="A19" s="28" t="s">
        <v>70</v>
      </c>
      <c r="B19" s="35">
        <v>5992.98</v>
      </c>
      <c r="C19" s="29" t="s">
        <v>4</v>
      </c>
      <c r="D19" s="29">
        <v>4506</v>
      </c>
    </row>
    <row r="20" spans="1:5" x14ac:dyDescent="0.25">
      <c r="A20" s="20" t="s">
        <v>13</v>
      </c>
      <c r="B20" s="34">
        <f>B21+B22</f>
        <v>27014.7</v>
      </c>
      <c r="C20" s="57" t="s">
        <v>110</v>
      </c>
      <c r="D20" s="23"/>
    </row>
    <row r="21" spans="1:5" s="21" customFormat="1" x14ac:dyDescent="0.25">
      <c r="A21" s="28" t="s">
        <v>53</v>
      </c>
      <c r="B21" s="35">
        <v>13666.26</v>
      </c>
      <c r="C21" s="29" t="s">
        <v>14</v>
      </c>
      <c r="D21" s="29">
        <v>258</v>
      </c>
    </row>
    <row r="22" spans="1:5" s="21" customFormat="1" x14ac:dyDescent="0.25">
      <c r="A22" s="28" t="s">
        <v>54</v>
      </c>
      <c r="B22" s="35">
        <v>13348.44</v>
      </c>
      <c r="C22" s="29" t="s">
        <v>14</v>
      </c>
      <c r="D22" s="29">
        <v>252</v>
      </c>
    </row>
    <row r="23" spans="1:5" ht="28.5" x14ac:dyDescent="0.25">
      <c r="A23" s="20" t="s">
        <v>15</v>
      </c>
      <c r="B23" s="34">
        <f>SUM(B24:B27)</f>
        <v>1712.2800000000002</v>
      </c>
      <c r="C23" s="57" t="s">
        <v>110</v>
      </c>
      <c r="D23" s="19"/>
    </row>
    <row r="24" spans="1:5" s="21" customFormat="1" x14ac:dyDescent="0.25">
      <c r="A24" s="28" t="s">
        <v>77</v>
      </c>
      <c r="B24" s="35">
        <v>360.48</v>
      </c>
      <c r="C24" s="29" t="s">
        <v>4</v>
      </c>
      <c r="D24" s="29">
        <v>4506</v>
      </c>
    </row>
    <row r="25" spans="1:5" s="21" customFormat="1" x14ac:dyDescent="0.25">
      <c r="A25" s="28" t="s">
        <v>78</v>
      </c>
      <c r="B25" s="35">
        <v>360.48</v>
      </c>
      <c r="C25" s="29" t="s">
        <v>4</v>
      </c>
      <c r="D25" s="29">
        <v>4506</v>
      </c>
    </row>
    <row r="26" spans="1:5" s="21" customFormat="1" x14ac:dyDescent="0.25">
      <c r="A26" s="28" t="s">
        <v>79</v>
      </c>
      <c r="B26" s="35">
        <v>495.66</v>
      </c>
      <c r="C26" s="29" t="s">
        <v>4</v>
      </c>
      <c r="D26" s="29">
        <v>4506</v>
      </c>
    </row>
    <row r="27" spans="1:5" s="21" customFormat="1" x14ac:dyDescent="0.25">
      <c r="A27" s="28" t="s">
        <v>80</v>
      </c>
      <c r="B27" s="35">
        <v>495.66</v>
      </c>
      <c r="C27" s="29" t="s">
        <v>4</v>
      </c>
      <c r="D27" s="29">
        <v>4506</v>
      </c>
    </row>
    <row r="28" spans="1:5" ht="42.75" x14ac:dyDescent="0.25">
      <c r="A28" s="20" t="s">
        <v>16</v>
      </c>
      <c r="B28" s="36">
        <f>SUM(B29:B31)</f>
        <v>3030.09</v>
      </c>
      <c r="C28" s="57" t="s">
        <v>110</v>
      </c>
      <c r="D28" s="24"/>
    </row>
    <row r="29" spans="1:5" s="21" customFormat="1" x14ac:dyDescent="0.25">
      <c r="A29" s="28" t="s">
        <v>59</v>
      </c>
      <c r="B29" s="35">
        <v>800</v>
      </c>
      <c r="C29" s="29" t="s">
        <v>60</v>
      </c>
      <c r="D29" s="29">
        <v>8</v>
      </c>
    </row>
    <row r="30" spans="1:5" s="21" customFormat="1" x14ac:dyDescent="0.25">
      <c r="A30" s="28" t="s">
        <v>64</v>
      </c>
      <c r="B30" s="35">
        <v>1634.55</v>
      </c>
      <c r="C30" s="29" t="s">
        <v>4</v>
      </c>
      <c r="D30" s="29">
        <v>1.5</v>
      </c>
    </row>
    <row r="31" spans="1:5" s="21" customFormat="1" x14ac:dyDescent="0.25">
      <c r="A31" s="28" t="s">
        <v>66</v>
      </c>
      <c r="B31" s="35">
        <v>595.54</v>
      </c>
      <c r="C31" s="29" t="s">
        <v>4</v>
      </c>
      <c r="D31" s="29">
        <v>0.8</v>
      </c>
    </row>
    <row r="32" spans="1:5" ht="42.75" x14ac:dyDescent="0.25">
      <c r="A32" s="20" t="s">
        <v>17</v>
      </c>
      <c r="B32" s="34">
        <f>SUM(B33:B39)</f>
        <v>47840.25</v>
      </c>
      <c r="C32" s="57" t="s">
        <v>110</v>
      </c>
      <c r="D32" s="19"/>
      <c r="E32" s="4" t="s">
        <v>3</v>
      </c>
    </row>
    <row r="33" spans="1:4" s="21" customFormat="1" x14ac:dyDescent="0.25">
      <c r="A33" s="28" t="s">
        <v>55</v>
      </c>
      <c r="B33" s="35">
        <v>969.06</v>
      </c>
      <c r="C33" s="29" t="s">
        <v>56</v>
      </c>
      <c r="D33" s="29">
        <v>2</v>
      </c>
    </row>
    <row r="34" spans="1:4" s="21" customFormat="1" x14ac:dyDescent="0.25">
      <c r="A34" s="28" t="s">
        <v>57</v>
      </c>
      <c r="B34" s="35">
        <v>232.36</v>
      </c>
      <c r="C34" s="29" t="s">
        <v>58</v>
      </c>
      <c r="D34" s="29">
        <v>1</v>
      </c>
    </row>
    <row r="35" spans="1:4" s="21" customFormat="1" x14ac:dyDescent="0.25">
      <c r="A35" s="28" t="s">
        <v>62</v>
      </c>
      <c r="B35" s="35">
        <v>20356.650000000001</v>
      </c>
      <c r="C35" s="29" t="s">
        <v>63</v>
      </c>
      <c r="D35" s="29">
        <v>15</v>
      </c>
    </row>
    <row r="36" spans="1:4" s="21" customFormat="1" x14ac:dyDescent="0.25">
      <c r="A36" s="28" t="s">
        <v>28</v>
      </c>
      <c r="B36" s="35">
        <v>1684.2</v>
      </c>
      <c r="C36" s="29" t="s">
        <v>5</v>
      </c>
      <c r="D36" s="29">
        <v>6</v>
      </c>
    </row>
    <row r="37" spans="1:4" s="21" customFormat="1" x14ac:dyDescent="0.25">
      <c r="A37" s="28" t="s">
        <v>65</v>
      </c>
      <c r="B37" s="35">
        <v>7214.6</v>
      </c>
      <c r="C37" s="29" t="s">
        <v>58</v>
      </c>
      <c r="D37" s="29">
        <v>2</v>
      </c>
    </row>
    <row r="38" spans="1:4" s="21" customFormat="1" x14ac:dyDescent="0.25">
      <c r="A38" s="28" t="s">
        <v>75</v>
      </c>
      <c r="B38" s="35">
        <v>17113.240000000002</v>
      </c>
      <c r="C38" s="29" t="s">
        <v>76</v>
      </c>
      <c r="D38" s="29">
        <v>62</v>
      </c>
    </row>
    <row r="39" spans="1:4" s="21" customFormat="1" x14ac:dyDescent="0.25">
      <c r="A39" s="28" t="s">
        <v>30</v>
      </c>
      <c r="B39" s="35">
        <v>270.14</v>
      </c>
      <c r="C39" s="29" t="s">
        <v>31</v>
      </c>
      <c r="D39" s="29">
        <v>1</v>
      </c>
    </row>
    <row r="40" spans="1:4" ht="28.5" x14ac:dyDescent="0.25">
      <c r="A40" s="20" t="s">
        <v>18</v>
      </c>
      <c r="B40" s="34">
        <v>0</v>
      </c>
      <c r="C40" s="57" t="s">
        <v>110</v>
      </c>
      <c r="D40" s="19"/>
    </row>
    <row r="41" spans="1:4" ht="28.5" x14ac:dyDescent="0.25">
      <c r="A41" s="20" t="s">
        <v>19</v>
      </c>
      <c r="B41" s="34">
        <v>0</v>
      </c>
      <c r="C41" s="57" t="s">
        <v>110</v>
      </c>
      <c r="D41" s="19"/>
    </row>
    <row r="42" spans="1:4" x14ac:dyDescent="0.25">
      <c r="A42" s="20" t="s">
        <v>20</v>
      </c>
      <c r="B42" s="34">
        <v>0</v>
      </c>
      <c r="C42" s="57" t="s">
        <v>110</v>
      </c>
      <c r="D42" s="19"/>
    </row>
    <row r="43" spans="1:4" ht="28.5" x14ac:dyDescent="0.25">
      <c r="A43" s="20" t="s">
        <v>21</v>
      </c>
      <c r="B43" s="34">
        <v>0</v>
      </c>
      <c r="C43" s="57" t="s">
        <v>110</v>
      </c>
      <c r="D43" s="19"/>
    </row>
    <row r="44" spans="1:4" ht="28.5" x14ac:dyDescent="0.25">
      <c r="A44" s="20" t="s">
        <v>22</v>
      </c>
      <c r="B44" s="34">
        <v>0</v>
      </c>
      <c r="C44" s="57" t="s">
        <v>110</v>
      </c>
      <c r="D44" s="19"/>
    </row>
    <row r="45" spans="1:4" ht="28.5" x14ac:dyDescent="0.25">
      <c r="A45" s="20" t="s">
        <v>23</v>
      </c>
      <c r="B45" s="34">
        <f>B46+B47</f>
        <v>5582.93</v>
      </c>
      <c r="C45" s="57" t="s">
        <v>110</v>
      </c>
      <c r="D45" s="19"/>
    </row>
    <row r="46" spans="1:4" s="21" customFormat="1" x14ac:dyDescent="0.25">
      <c r="A46" s="28" t="s">
        <v>67</v>
      </c>
      <c r="B46" s="35">
        <v>2383.67</v>
      </c>
      <c r="C46" s="29" t="s">
        <v>4</v>
      </c>
      <c r="D46" s="29">
        <v>4506</v>
      </c>
    </row>
    <row r="47" spans="1:4" s="21" customFormat="1" x14ac:dyDescent="0.25">
      <c r="A47" s="28" t="s">
        <v>68</v>
      </c>
      <c r="B47" s="35">
        <v>3199.26</v>
      </c>
      <c r="C47" s="29" t="s">
        <v>4</v>
      </c>
      <c r="D47" s="29">
        <v>4506</v>
      </c>
    </row>
    <row r="48" spans="1:4" ht="28.5" x14ac:dyDescent="0.25">
      <c r="A48" s="20" t="s">
        <v>24</v>
      </c>
      <c r="B48" s="34">
        <v>0</v>
      </c>
      <c r="C48" s="57" t="s">
        <v>110</v>
      </c>
      <c r="D48" s="19"/>
    </row>
    <row r="49" spans="1:8" ht="57" x14ac:dyDescent="0.25">
      <c r="A49" s="20" t="s">
        <v>25</v>
      </c>
      <c r="B49" s="34">
        <f>SUM(B50:B52)</f>
        <v>21975.1</v>
      </c>
      <c r="C49" s="57" t="s">
        <v>110</v>
      </c>
      <c r="D49" s="19"/>
    </row>
    <row r="50" spans="1:8" s="21" customFormat="1" x14ac:dyDescent="0.25">
      <c r="A50" s="28" t="s">
        <v>61</v>
      </c>
      <c r="B50" s="35">
        <v>35.39</v>
      </c>
      <c r="C50" s="29" t="s">
        <v>4</v>
      </c>
      <c r="D50" s="29">
        <v>2081.58</v>
      </c>
    </row>
    <row r="51" spans="1:8" s="21" customFormat="1" x14ac:dyDescent="0.25">
      <c r="A51" s="28" t="s">
        <v>71</v>
      </c>
      <c r="B51" s="35">
        <v>10900.01</v>
      </c>
      <c r="C51" s="29" t="s">
        <v>4</v>
      </c>
      <c r="D51" s="29">
        <v>4430.8999999999996</v>
      </c>
    </row>
    <row r="52" spans="1:8" s="21" customFormat="1" x14ac:dyDescent="0.25">
      <c r="A52" s="28" t="s">
        <v>72</v>
      </c>
      <c r="B52" s="35">
        <v>11039.7</v>
      </c>
      <c r="C52" s="29" t="s">
        <v>4</v>
      </c>
      <c r="D52" s="29">
        <v>4506</v>
      </c>
    </row>
    <row r="53" spans="1:8" x14ac:dyDescent="0.25">
      <c r="A53" s="20" t="s">
        <v>26</v>
      </c>
      <c r="B53" s="34">
        <f>B54+B55</f>
        <v>16340.7</v>
      </c>
      <c r="C53" s="57" t="s">
        <v>110</v>
      </c>
      <c r="D53" s="19"/>
    </row>
    <row r="54" spans="1:8" ht="30" x14ac:dyDescent="0.25">
      <c r="A54" s="25" t="s">
        <v>41</v>
      </c>
      <c r="B54" s="37">
        <f>D54*5*12</f>
        <v>1140</v>
      </c>
      <c r="C54" s="26" t="s">
        <v>6</v>
      </c>
      <c r="D54" s="22">
        <v>19</v>
      </c>
    </row>
    <row r="55" spans="1:8" x14ac:dyDescent="0.25">
      <c r="A55" s="25" t="s">
        <v>33</v>
      </c>
      <c r="B55" s="37">
        <v>15200.7</v>
      </c>
      <c r="C55" s="26" t="s">
        <v>110</v>
      </c>
      <c r="D55" s="22"/>
    </row>
    <row r="56" spans="1:8" x14ac:dyDescent="0.25">
      <c r="A56" s="17" t="s">
        <v>48</v>
      </c>
      <c r="B56" s="34">
        <f>B14+B17+B20+B23+B28+B32+B40+B41+B42+B43+B44+B45+B48+B49</f>
        <v>152372.31</v>
      </c>
      <c r="C56" s="57" t="s">
        <v>110</v>
      </c>
      <c r="D56" s="19"/>
      <c r="H56" s="1" t="b">
        <f>B56='Работы 2019'!C29</f>
        <v>1</v>
      </c>
    </row>
    <row r="57" spans="1:8" x14ac:dyDescent="0.25">
      <c r="A57" s="17" t="s">
        <v>49</v>
      </c>
      <c r="B57" s="34">
        <f>B56*1.2+B53</f>
        <v>199187.47200000001</v>
      </c>
      <c r="C57" s="57" t="s">
        <v>110</v>
      </c>
      <c r="D57" s="19"/>
    </row>
    <row r="58" spans="1:8" x14ac:dyDescent="0.25">
      <c r="A58" s="17" t="s">
        <v>50</v>
      </c>
      <c r="B58" s="34">
        <f>B4+B6+B9-B57</f>
        <v>-319002.978</v>
      </c>
      <c r="C58" s="57" t="s">
        <v>110</v>
      </c>
      <c r="D58" s="19"/>
    </row>
    <row r="59" spans="1:8" ht="28.5" x14ac:dyDescent="0.25">
      <c r="A59" s="20" t="s">
        <v>51</v>
      </c>
      <c r="B59" s="34">
        <f>B58+B8</f>
        <v>-324037.80799999996</v>
      </c>
      <c r="C59" s="57" t="s">
        <v>110</v>
      </c>
      <c r="D59" s="56"/>
    </row>
    <row r="60" spans="1:8" x14ac:dyDescent="0.25">
      <c r="A60" s="17" t="s">
        <v>109</v>
      </c>
      <c r="B60" s="34">
        <v>125000</v>
      </c>
      <c r="C60" s="57" t="s">
        <v>110</v>
      </c>
      <c r="D60" s="56"/>
    </row>
  </sheetData>
  <sheetProtection sheet="1" objects="1" scenarios="1" formatCells="0" formatColumns="0" formatRows="0" sort="0" autoFilter="0" pivotTables="0"/>
  <mergeCells count="4">
    <mergeCell ref="A1:D1"/>
    <mergeCell ref="A13:D13"/>
    <mergeCell ref="B2:D2"/>
    <mergeCell ref="A5:D5"/>
  </mergeCells>
  <hyperlinks>
    <hyperlink ref="C3" location="Ед.изм.!A1" display="Ед.изм."/>
  </hyperlinks>
  <pageMargins left="0.70866141732283472" right="0.70866141732283472" top="0.74803149606299213" bottom="0.74803149606299213" header="0.31496062992125984" footer="0.31496062992125984"/>
  <pageSetup paperSize="9" scale="70" fitToHeight="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29"/>
  <sheetViews>
    <sheetView workbookViewId="0">
      <pane ySplit="3" topLeftCell="A4" activePane="bottomLeft" state="frozen"/>
      <selection pane="bottomLeft" activeCell="L24" sqref="L24"/>
    </sheetView>
  </sheetViews>
  <sheetFormatPr defaultRowHeight="15" x14ac:dyDescent="0.25"/>
  <cols>
    <col min="1" max="1" width="16.140625" style="38" customWidth="1"/>
    <col min="2" max="2" width="64.140625" style="45" customWidth="1"/>
    <col min="3" max="3" width="12.7109375" style="40" customWidth="1"/>
    <col min="4" max="4" width="12.7109375" style="38" customWidth="1"/>
    <col min="5" max="5" width="12.7109375" customWidth="1"/>
  </cols>
  <sheetData>
    <row r="1" spans="1:5" x14ac:dyDescent="0.25">
      <c r="B1" s="45" t="s">
        <v>52</v>
      </c>
      <c r="E1" s="39"/>
    </row>
    <row r="2" spans="1:5" x14ac:dyDescent="0.25">
      <c r="B2" s="45" t="s">
        <v>39</v>
      </c>
      <c r="E2" s="39"/>
    </row>
    <row r="3" spans="1:5" x14ac:dyDescent="0.25">
      <c r="A3" s="42" t="s">
        <v>108</v>
      </c>
      <c r="B3" s="42" t="s">
        <v>38</v>
      </c>
      <c r="C3" s="43" t="s">
        <v>37</v>
      </c>
      <c r="D3" s="42" t="s">
        <v>36</v>
      </c>
      <c r="E3" s="42" t="s">
        <v>35</v>
      </c>
    </row>
    <row r="4" spans="1:5" x14ac:dyDescent="0.25">
      <c r="A4" s="29">
        <v>3</v>
      </c>
      <c r="B4" s="28" t="s">
        <v>53</v>
      </c>
      <c r="C4" s="31">
        <v>13666.26</v>
      </c>
      <c r="D4" s="29" t="s">
        <v>14</v>
      </c>
      <c r="E4" s="28">
        <v>258</v>
      </c>
    </row>
    <row r="5" spans="1:5" x14ac:dyDescent="0.25">
      <c r="A5" s="29">
        <v>3</v>
      </c>
      <c r="B5" s="28" t="s">
        <v>54</v>
      </c>
      <c r="C5" s="31">
        <v>13348.44</v>
      </c>
      <c r="D5" s="29" t="s">
        <v>14</v>
      </c>
      <c r="E5" s="28">
        <v>252</v>
      </c>
    </row>
    <row r="6" spans="1:5" x14ac:dyDescent="0.25">
      <c r="A6" s="29">
        <v>6</v>
      </c>
      <c r="B6" s="28" t="s">
        <v>55</v>
      </c>
      <c r="C6" s="31">
        <v>969.06</v>
      </c>
      <c r="D6" s="29" t="s">
        <v>56</v>
      </c>
      <c r="E6" s="28">
        <v>2</v>
      </c>
    </row>
    <row r="7" spans="1:5" x14ac:dyDescent="0.25">
      <c r="A7" s="29">
        <v>6</v>
      </c>
      <c r="B7" s="28" t="s">
        <v>57</v>
      </c>
      <c r="C7" s="31">
        <v>232.36</v>
      </c>
      <c r="D7" s="29" t="s">
        <v>58</v>
      </c>
      <c r="E7" s="28">
        <v>1</v>
      </c>
    </row>
    <row r="8" spans="1:5" x14ac:dyDescent="0.25">
      <c r="A8" s="29">
        <v>5</v>
      </c>
      <c r="B8" s="28" t="s">
        <v>59</v>
      </c>
      <c r="C8" s="31">
        <v>800</v>
      </c>
      <c r="D8" s="29" t="s">
        <v>60</v>
      </c>
      <c r="E8" s="28">
        <v>8</v>
      </c>
    </row>
    <row r="9" spans="1:5" x14ac:dyDescent="0.25">
      <c r="A9" s="29">
        <v>14</v>
      </c>
      <c r="B9" s="28" t="s">
        <v>61</v>
      </c>
      <c r="C9" s="31">
        <v>35.39</v>
      </c>
      <c r="D9" s="29" t="s">
        <v>4</v>
      </c>
      <c r="E9" s="28">
        <v>2081.58</v>
      </c>
    </row>
    <row r="10" spans="1:5" x14ac:dyDescent="0.25">
      <c r="A10" s="29">
        <v>6</v>
      </c>
      <c r="B10" s="28" t="s">
        <v>62</v>
      </c>
      <c r="C10" s="31">
        <v>20356.650000000001</v>
      </c>
      <c r="D10" s="29" t="s">
        <v>63</v>
      </c>
      <c r="E10" s="28">
        <v>15</v>
      </c>
    </row>
    <row r="11" spans="1:5" x14ac:dyDescent="0.25">
      <c r="A11" s="29">
        <v>6</v>
      </c>
      <c r="B11" s="28" t="s">
        <v>28</v>
      </c>
      <c r="C11" s="31">
        <v>1684.2</v>
      </c>
      <c r="D11" s="29" t="s">
        <v>5</v>
      </c>
      <c r="E11" s="28">
        <v>6</v>
      </c>
    </row>
    <row r="12" spans="1:5" x14ac:dyDescent="0.25">
      <c r="A12" s="29">
        <v>5</v>
      </c>
      <c r="B12" s="28" t="s">
        <v>64</v>
      </c>
      <c r="C12" s="31">
        <v>1634.55</v>
      </c>
      <c r="D12" s="29" t="s">
        <v>4</v>
      </c>
      <c r="E12" s="28">
        <v>1.5</v>
      </c>
    </row>
    <row r="13" spans="1:5" x14ac:dyDescent="0.25">
      <c r="A13" s="29">
        <v>6</v>
      </c>
      <c r="B13" s="28" t="s">
        <v>65</v>
      </c>
      <c r="C13" s="31">
        <v>7214.6</v>
      </c>
      <c r="D13" s="29" t="s">
        <v>58</v>
      </c>
      <c r="E13" s="28">
        <v>2</v>
      </c>
    </row>
    <row r="14" spans="1:5" x14ac:dyDescent="0.25">
      <c r="A14" s="29">
        <v>5</v>
      </c>
      <c r="B14" s="28" t="s">
        <v>66</v>
      </c>
      <c r="C14" s="31">
        <v>595.54</v>
      </c>
      <c r="D14" s="29" t="s">
        <v>4</v>
      </c>
      <c r="E14" s="28">
        <v>0.8</v>
      </c>
    </row>
    <row r="15" spans="1:5" x14ac:dyDescent="0.25">
      <c r="A15" s="29">
        <v>12</v>
      </c>
      <c r="B15" s="28" t="s">
        <v>67</v>
      </c>
      <c r="C15" s="31">
        <v>2383.67</v>
      </c>
      <c r="D15" s="29" t="s">
        <v>4</v>
      </c>
      <c r="E15" s="28">
        <v>4506</v>
      </c>
    </row>
    <row r="16" spans="1:5" x14ac:dyDescent="0.25">
      <c r="A16" s="29">
        <v>12</v>
      </c>
      <c r="B16" s="28" t="s">
        <v>68</v>
      </c>
      <c r="C16" s="31">
        <v>3199.26</v>
      </c>
      <c r="D16" s="29" t="s">
        <v>4</v>
      </c>
      <c r="E16" s="28">
        <v>4506</v>
      </c>
    </row>
    <row r="17" spans="1:5" x14ac:dyDescent="0.25">
      <c r="A17" s="29">
        <v>2</v>
      </c>
      <c r="B17" s="28" t="s">
        <v>69</v>
      </c>
      <c r="C17" s="31">
        <v>4482.72</v>
      </c>
      <c r="D17" s="29" t="s">
        <v>4</v>
      </c>
      <c r="E17" s="28">
        <v>3529.7</v>
      </c>
    </row>
    <row r="18" spans="1:5" x14ac:dyDescent="0.25">
      <c r="A18" s="29">
        <v>2</v>
      </c>
      <c r="B18" s="28" t="s">
        <v>70</v>
      </c>
      <c r="C18" s="31">
        <v>5992.98</v>
      </c>
      <c r="D18" s="29" t="s">
        <v>4</v>
      </c>
      <c r="E18" s="28">
        <v>4506</v>
      </c>
    </row>
    <row r="19" spans="1:5" x14ac:dyDescent="0.25">
      <c r="A19" s="29">
        <v>14</v>
      </c>
      <c r="B19" s="28" t="s">
        <v>71</v>
      </c>
      <c r="C19" s="31">
        <v>10900.01</v>
      </c>
      <c r="D19" s="29" t="s">
        <v>4</v>
      </c>
      <c r="E19" s="28">
        <v>4430.8999999999996</v>
      </c>
    </row>
    <row r="20" spans="1:5" x14ac:dyDescent="0.25">
      <c r="A20" s="29">
        <v>14</v>
      </c>
      <c r="B20" s="28" t="s">
        <v>72</v>
      </c>
      <c r="C20" s="31">
        <v>11039.7</v>
      </c>
      <c r="D20" s="29" t="s">
        <v>4</v>
      </c>
      <c r="E20" s="28">
        <v>4506</v>
      </c>
    </row>
    <row r="21" spans="1:5" x14ac:dyDescent="0.25">
      <c r="A21" s="29">
        <v>1</v>
      </c>
      <c r="B21" s="28" t="s">
        <v>73</v>
      </c>
      <c r="C21" s="31">
        <v>16942.560000000001</v>
      </c>
      <c r="D21" s="29" t="s">
        <v>4</v>
      </c>
      <c r="E21" s="28">
        <v>4506</v>
      </c>
    </row>
    <row r="22" spans="1:5" x14ac:dyDescent="0.25">
      <c r="A22" s="29">
        <v>1</v>
      </c>
      <c r="B22" s="28" t="s">
        <v>74</v>
      </c>
      <c r="C22" s="31">
        <v>17798.7</v>
      </c>
      <c r="D22" s="29" t="s">
        <v>4</v>
      </c>
      <c r="E22" s="28">
        <v>4506</v>
      </c>
    </row>
    <row r="23" spans="1:5" x14ac:dyDescent="0.25">
      <c r="A23" s="29">
        <v>6</v>
      </c>
      <c r="B23" s="28" t="s">
        <v>75</v>
      </c>
      <c r="C23" s="31">
        <v>17113.240000000002</v>
      </c>
      <c r="D23" s="29" t="s">
        <v>76</v>
      </c>
      <c r="E23" s="28">
        <v>62</v>
      </c>
    </row>
    <row r="24" spans="1:5" x14ac:dyDescent="0.25">
      <c r="A24" s="29">
        <v>4</v>
      </c>
      <c r="B24" s="28" t="s">
        <v>77</v>
      </c>
      <c r="C24" s="31">
        <v>360.48</v>
      </c>
      <c r="D24" s="29" t="s">
        <v>4</v>
      </c>
      <c r="E24" s="28">
        <v>4506</v>
      </c>
    </row>
    <row r="25" spans="1:5" x14ac:dyDescent="0.25">
      <c r="A25" s="29">
        <v>4</v>
      </c>
      <c r="B25" s="28" t="s">
        <v>78</v>
      </c>
      <c r="C25" s="31">
        <v>360.48</v>
      </c>
      <c r="D25" s="29" t="s">
        <v>4</v>
      </c>
      <c r="E25" s="28">
        <v>4506</v>
      </c>
    </row>
    <row r="26" spans="1:5" x14ac:dyDescent="0.25">
      <c r="A26" s="29">
        <v>4</v>
      </c>
      <c r="B26" s="28" t="s">
        <v>79</v>
      </c>
      <c r="C26" s="31">
        <v>495.66</v>
      </c>
      <c r="D26" s="29" t="s">
        <v>4</v>
      </c>
      <c r="E26" s="28">
        <v>4506</v>
      </c>
    </row>
    <row r="27" spans="1:5" x14ac:dyDescent="0.25">
      <c r="A27" s="29">
        <v>4</v>
      </c>
      <c r="B27" s="28" t="s">
        <v>80</v>
      </c>
      <c r="C27" s="31">
        <v>495.66</v>
      </c>
      <c r="D27" s="29" t="s">
        <v>4</v>
      </c>
      <c r="E27" s="28">
        <v>4506</v>
      </c>
    </row>
    <row r="28" spans="1:5" x14ac:dyDescent="0.25">
      <c r="A28" s="29">
        <v>6</v>
      </c>
      <c r="B28" s="28" t="s">
        <v>30</v>
      </c>
      <c r="C28" s="31">
        <v>270.14</v>
      </c>
      <c r="D28" s="29" t="s">
        <v>31</v>
      </c>
      <c r="E28" s="28">
        <v>1</v>
      </c>
    </row>
    <row r="29" spans="1:5" x14ac:dyDescent="0.25">
      <c r="A29" s="44"/>
      <c r="B29" s="41" t="s">
        <v>34</v>
      </c>
      <c r="C29" s="31">
        <v>152372.31000000003</v>
      </c>
      <c r="D29" s="29"/>
      <c r="E29" s="28">
        <v>55711.48</v>
      </c>
    </row>
  </sheetData>
  <autoFilter ref="A3:E29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L33" sqref="L33"/>
    </sheetView>
  </sheetViews>
  <sheetFormatPr defaultRowHeight="15" x14ac:dyDescent="0.25"/>
  <cols>
    <col min="2" max="3" width="15.140625" customWidth="1"/>
    <col min="4" max="8" width="12.85546875" customWidth="1"/>
  </cols>
  <sheetData>
    <row r="1" spans="1:8" ht="16.5" x14ac:dyDescent="0.25">
      <c r="A1" s="67" t="s">
        <v>81</v>
      </c>
      <c r="B1" s="67"/>
      <c r="C1" s="67"/>
      <c r="D1" s="67"/>
      <c r="E1" s="67"/>
      <c r="F1" s="67"/>
      <c r="G1" s="67"/>
      <c r="H1" s="67"/>
    </row>
    <row r="2" spans="1:8" x14ac:dyDescent="0.25">
      <c r="A2" s="45"/>
      <c r="B2" s="45"/>
      <c r="C2" s="45"/>
      <c r="D2" s="45"/>
      <c r="E2" s="45"/>
      <c r="F2" s="45"/>
      <c r="G2" s="45"/>
      <c r="H2" s="45"/>
    </row>
    <row r="3" spans="1:8" ht="25.5" x14ac:dyDescent="0.25">
      <c r="A3" s="46" t="s">
        <v>82</v>
      </c>
      <c r="B3" s="62" t="s">
        <v>83</v>
      </c>
      <c r="C3" s="63"/>
      <c r="D3" s="46" t="s">
        <v>84</v>
      </c>
      <c r="E3" s="46" t="s">
        <v>85</v>
      </c>
      <c r="F3" s="46" t="s">
        <v>86</v>
      </c>
      <c r="G3" s="47" t="s">
        <v>87</v>
      </c>
      <c r="H3" s="47" t="s">
        <v>88</v>
      </c>
    </row>
    <row r="4" spans="1:8" x14ac:dyDescent="0.25">
      <c r="A4" s="48" t="s">
        <v>89</v>
      </c>
      <c r="B4" s="49" t="s">
        <v>90</v>
      </c>
      <c r="C4" s="68" t="s">
        <v>91</v>
      </c>
      <c r="D4" s="68"/>
      <c r="E4" s="68"/>
      <c r="F4" s="68"/>
      <c r="G4" s="68"/>
      <c r="H4" s="69"/>
    </row>
    <row r="5" spans="1:8" x14ac:dyDescent="0.25">
      <c r="A5" s="46" t="s">
        <v>92</v>
      </c>
      <c r="B5" s="62" t="s">
        <v>93</v>
      </c>
      <c r="C5" s="63"/>
      <c r="D5" s="50">
        <v>15193.01</v>
      </c>
      <c r="E5" s="50">
        <v>32717.07</v>
      </c>
      <c r="F5" s="51">
        <v>215.34</v>
      </c>
      <c r="G5" s="52" t="s">
        <v>94</v>
      </c>
      <c r="H5" s="52" t="s">
        <v>95</v>
      </c>
    </row>
    <row r="6" spans="1:8" x14ac:dyDescent="0.25">
      <c r="A6" s="46" t="s">
        <v>92</v>
      </c>
      <c r="B6" s="62" t="s">
        <v>93</v>
      </c>
      <c r="C6" s="63"/>
      <c r="D6" s="50">
        <v>14958.34</v>
      </c>
      <c r="E6" s="50">
        <v>8360.06</v>
      </c>
      <c r="F6" s="51">
        <v>55.89</v>
      </c>
      <c r="G6" s="52" t="s">
        <v>96</v>
      </c>
      <c r="H6" s="52" t="s">
        <v>95</v>
      </c>
    </row>
    <row r="7" spans="1:8" x14ac:dyDescent="0.25">
      <c r="A7" s="46" t="s">
        <v>92</v>
      </c>
      <c r="B7" s="62" t="s">
        <v>93</v>
      </c>
      <c r="C7" s="63"/>
      <c r="D7" s="50">
        <v>14958.34</v>
      </c>
      <c r="E7" s="50">
        <v>8548</v>
      </c>
      <c r="F7" s="51">
        <v>57.15</v>
      </c>
      <c r="G7" s="52" t="s">
        <v>97</v>
      </c>
      <c r="H7" s="52" t="s">
        <v>95</v>
      </c>
    </row>
    <row r="8" spans="1:8" x14ac:dyDescent="0.25">
      <c r="A8" s="46" t="s">
        <v>92</v>
      </c>
      <c r="B8" s="62" t="s">
        <v>93</v>
      </c>
      <c r="C8" s="63"/>
      <c r="D8" s="50">
        <v>14958.34</v>
      </c>
      <c r="E8" s="50">
        <v>13550.93</v>
      </c>
      <c r="F8" s="51">
        <v>90.59</v>
      </c>
      <c r="G8" s="52" t="s">
        <v>98</v>
      </c>
      <c r="H8" s="52" t="s">
        <v>95</v>
      </c>
    </row>
    <row r="9" spans="1:8" x14ac:dyDescent="0.25">
      <c r="A9" s="46" t="s">
        <v>92</v>
      </c>
      <c r="B9" s="62" t="s">
        <v>93</v>
      </c>
      <c r="C9" s="63"/>
      <c r="D9" s="50">
        <v>14624.73</v>
      </c>
      <c r="E9" s="50">
        <v>19481.57</v>
      </c>
      <c r="F9" s="51">
        <v>133.21</v>
      </c>
      <c r="G9" s="52" t="s">
        <v>99</v>
      </c>
      <c r="H9" s="52" t="s">
        <v>95</v>
      </c>
    </row>
    <row r="10" spans="1:8" x14ac:dyDescent="0.25">
      <c r="A10" s="46" t="s">
        <v>92</v>
      </c>
      <c r="B10" s="62" t="s">
        <v>93</v>
      </c>
      <c r="C10" s="63"/>
      <c r="D10" s="50">
        <v>14958.34</v>
      </c>
      <c r="E10" s="50">
        <v>7520.3</v>
      </c>
      <c r="F10" s="51">
        <v>50.27</v>
      </c>
      <c r="G10" s="52" t="s">
        <v>100</v>
      </c>
      <c r="H10" s="52" t="s">
        <v>95</v>
      </c>
    </row>
    <row r="11" spans="1:8" x14ac:dyDescent="0.25">
      <c r="A11" s="46" t="s">
        <v>92</v>
      </c>
      <c r="B11" s="62" t="s">
        <v>93</v>
      </c>
      <c r="C11" s="63"/>
      <c r="D11" s="50">
        <v>17000.98</v>
      </c>
      <c r="E11" s="50">
        <v>10800.55</v>
      </c>
      <c r="F11" s="51">
        <v>63.53</v>
      </c>
      <c r="G11" s="52" t="s">
        <v>101</v>
      </c>
      <c r="H11" s="52" t="s">
        <v>95</v>
      </c>
    </row>
    <row r="12" spans="1:8" x14ac:dyDescent="0.25">
      <c r="A12" s="46" t="s">
        <v>92</v>
      </c>
      <c r="B12" s="62" t="s">
        <v>93</v>
      </c>
      <c r="C12" s="63"/>
      <c r="D12" s="50">
        <v>15927.57</v>
      </c>
      <c r="E12" s="50">
        <v>11612.55</v>
      </c>
      <c r="F12" s="51">
        <v>72.91</v>
      </c>
      <c r="G12" s="52" t="s">
        <v>102</v>
      </c>
      <c r="H12" s="52" t="s">
        <v>95</v>
      </c>
    </row>
    <row r="13" spans="1:8" x14ac:dyDescent="0.25">
      <c r="A13" s="46" t="s">
        <v>92</v>
      </c>
      <c r="B13" s="62" t="s">
        <v>93</v>
      </c>
      <c r="C13" s="63"/>
      <c r="D13" s="50">
        <v>15899.67</v>
      </c>
      <c r="E13" s="50">
        <v>8763.16</v>
      </c>
      <c r="F13" s="51">
        <v>55.12</v>
      </c>
      <c r="G13" s="52" t="s">
        <v>103</v>
      </c>
      <c r="H13" s="52" t="s">
        <v>95</v>
      </c>
    </row>
    <row r="14" spans="1:8" x14ac:dyDescent="0.25">
      <c r="A14" s="46" t="s">
        <v>92</v>
      </c>
      <c r="B14" s="62" t="s">
        <v>93</v>
      </c>
      <c r="C14" s="63"/>
      <c r="D14" s="50">
        <v>13878.03</v>
      </c>
      <c r="E14" s="50">
        <v>21887.78</v>
      </c>
      <c r="F14" s="51">
        <v>157.72</v>
      </c>
      <c r="G14" s="52" t="s">
        <v>104</v>
      </c>
      <c r="H14" s="52" t="s">
        <v>95</v>
      </c>
    </row>
    <row r="15" spans="1:8" x14ac:dyDescent="0.25">
      <c r="A15" s="46" t="s">
        <v>92</v>
      </c>
      <c r="B15" s="62" t="s">
        <v>93</v>
      </c>
      <c r="C15" s="63"/>
      <c r="D15" s="50">
        <v>15544.03</v>
      </c>
      <c r="E15" s="50">
        <v>19261.830000000002</v>
      </c>
      <c r="F15" s="51">
        <v>123.92</v>
      </c>
      <c r="G15" s="52" t="s">
        <v>105</v>
      </c>
      <c r="H15" s="52" t="s">
        <v>95</v>
      </c>
    </row>
    <row r="16" spans="1:8" x14ac:dyDescent="0.25">
      <c r="A16" s="46" t="s">
        <v>92</v>
      </c>
      <c r="B16" s="62" t="s">
        <v>93</v>
      </c>
      <c r="C16" s="63"/>
      <c r="D16" s="50">
        <v>15736.86</v>
      </c>
      <c r="E16" s="50">
        <v>16099.61</v>
      </c>
      <c r="F16" s="51">
        <v>102.31</v>
      </c>
      <c r="G16" s="52" t="s">
        <v>106</v>
      </c>
      <c r="H16" s="52" t="s">
        <v>95</v>
      </c>
    </row>
    <row r="17" spans="1:8" x14ac:dyDescent="0.25">
      <c r="A17" s="64" t="s">
        <v>107</v>
      </c>
      <c r="B17" s="65"/>
      <c r="C17" s="66"/>
      <c r="D17" s="53">
        <v>183638.24</v>
      </c>
      <c r="E17" s="53">
        <v>178603.41</v>
      </c>
      <c r="F17" s="54">
        <v>97.26</v>
      </c>
      <c r="G17" s="52" t="s">
        <v>89</v>
      </c>
      <c r="H17" s="52" t="s">
        <v>89</v>
      </c>
    </row>
  </sheetData>
  <mergeCells count="16">
    <mergeCell ref="B7:C7"/>
    <mergeCell ref="A1:H1"/>
    <mergeCell ref="B3:C3"/>
    <mergeCell ref="C4:H4"/>
    <mergeCell ref="B5:C5"/>
    <mergeCell ref="B6:C6"/>
    <mergeCell ref="B14:C14"/>
    <mergeCell ref="B15:C15"/>
    <mergeCell ref="B16:C16"/>
    <mergeCell ref="A17:C17"/>
    <mergeCell ref="B8:C8"/>
    <mergeCell ref="B9:C9"/>
    <mergeCell ref="B10:C10"/>
    <mergeCell ref="B11:C11"/>
    <mergeCell ref="B12:C12"/>
    <mergeCell ref="B13:C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Александро-Заводская, д. 13</vt:lpstr>
      <vt:lpstr>Работы 2019</vt:lpstr>
      <vt:lpstr>Справка</vt:lpstr>
      <vt:lpstr>'Александро-Заводская, д. 13'!Область_печати</vt:lpstr>
    </vt:vector>
  </TitlesOfParts>
  <Company>лидер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Иван Фофонов</cp:lastModifiedBy>
  <cp:lastPrinted>2019-01-31T01:44:21Z</cp:lastPrinted>
  <dcterms:created xsi:type="dcterms:W3CDTF">2016-03-18T02:51:51Z</dcterms:created>
  <dcterms:modified xsi:type="dcterms:W3CDTF">2020-03-18T01:19:34Z</dcterms:modified>
</cp:coreProperties>
</file>