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столярова 42" sheetId="1" r:id="rId1"/>
    <sheet name="накоп 2020" sheetId="2" r:id="rId2"/>
    <sheet name="Лист3" sheetId="3" r:id="rId3"/>
  </sheets>
  <definedNames>
    <definedName name="_xlnm.Print_Area" localSheetId="0">'столярова 42'!$A$1:$D$113</definedName>
  </definedNames>
  <calcPr calcId="125725"/>
</workbook>
</file>

<file path=xl/calcChain.xml><?xml version="1.0" encoding="utf-8"?>
<calcChain xmlns="http://schemas.openxmlformats.org/spreadsheetml/2006/main">
  <c r="B102" i="1"/>
  <c r="B52"/>
  <c r="B32"/>
  <c r="B83" i="2"/>
  <c r="B10" i="1" l="1"/>
  <c r="B23" l="1"/>
  <c r="B8"/>
  <c r="B14"/>
  <c r="B9" s="1"/>
  <c r="B98"/>
  <c r="B95"/>
  <c r="B25"/>
  <c r="B20"/>
  <c r="B17"/>
  <c r="B15" l="1"/>
  <c r="B111"/>
  <c r="B110"/>
  <c r="B109" l="1"/>
  <c r="B112" s="1"/>
  <c r="B113" s="1"/>
</calcChain>
</file>

<file path=xl/sharedStrings.xml><?xml version="1.0" encoding="utf-8"?>
<sst xmlns="http://schemas.openxmlformats.org/spreadsheetml/2006/main" count="369" uniqueCount="137">
  <si>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</si>
  <si>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</si>
  <si>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</si>
  <si>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</si>
  <si>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</si>
  <si>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</si>
  <si>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</si>
  <si>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</si>
  <si>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</si>
  <si>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</si>
  <si>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</si>
  <si>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</si>
  <si>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</si>
  <si>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</si>
  <si>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</si>
  <si>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</si>
  <si>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</si>
  <si>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</si>
  <si>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</si>
  <si>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</si>
  <si>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</si>
  <si>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</si>
  <si>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</si>
  <si>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</si>
  <si>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</si>
  <si>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</si>
  <si>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</si>
  <si>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</si>
  <si>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</si>
  <si>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t xml:space="preserve">Годовая фактическая стоимость работ (услуг) </t>
  </si>
  <si>
    <t>Адрес: ул. Столярова, д. 42</t>
  </si>
  <si>
    <t>Шишикова О.А.</t>
  </si>
  <si>
    <t>Выезд а/машины по заявке</t>
  </si>
  <si>
    <t>выезд</t>
  </si>
  <si>
    <t>1 дом</t>
  </si>
  <si>
    <t>Кол-во</t>
  </si>
  <si>
    <t>Ед.изм</t>
  </si>
  <si>
    <t>Наименование работ</t>
  </si>
  <si>
    <t xml:space="preserve">По адресу СТОЛЯРОВА ул. д.42                                           </t>
  </si>
  <si>
    <t>Доходы по дому:</t>
  </si>
  <si>
    <t>шт.</t>
  </si>
  <si>
    <t>Навеска замка (крабовый)</t>
  </si>
  <si>
    <t>Осмотр подвала</t>
  </si>
  <si>
    <t>Очистка канализационной сети</t>
  </si>
  <si>
    <t xml:space="preserve">Замякин А.И. </t>
  </si>
  <si>
    <t>Следственное упр-е</t>
  </si>
  <si>
    <t>руб.</t>
  </si>
  <si>
    <t>Cуммa</t>
  </si>
  <si>
    <t>дом</t>
  </si>
  <si>
    <t>Замена врезки в квартире в металле</t>
  </si>
  <si>
    <t>Изготовление сничек</t>
  </si>
  <si>
    <t>Регулировка теплоносителя</t>
  </si>
  <si>
    <t>Ремонт вентелей до 32 д.</t>
  </si>
  <si>
    <t>Ремонт труб КНС</t>
  </si>
  <si>
    <t>Сброс воздуха со стояков отопления с использованием а/м газель</t>
  </si>
  <si>
    <t>1 кв.</t>
  </si>
  <si>
    <t>Начальное сальдо на 01.01.2021 г.</t>
  </si>
  <si>
    <t>ЗабГеоИнформЦентр 276,5 м2</t>
  </si>
  <si>
    <t xml:space="preserve">Накопительная по работам за период c  01.01.2021 по  31.12.2021 г.                                                                                   </t>
  </si>
  <si>
    <t>Вывод летнего водопровода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</si>
  <si>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</si>
  <si>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</si>
  <si>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Закрытие/открытие стояков водоснабжения с использованием  а/м газель</t>
  </si>
  <si>
    <t>Замена вентиля на радиаторе</t>
  </si>
  <si>
    <t>Замена замка на почтовом ящике</t>
  </si>
  <si>
    <t>Замена калачей на водоподогревателе</t>
  </si>
  <si>
    <t>Замена секций ВВП, Столярова 42</t>
  </si>
  <si>
    <t>Замена части розлива ХВС</t>
  </si>
  <si>
    <t>Замена части стояка ГВС, ХВС</t>
  </si>
  <si>
    <t>место</t>
  </si>
  <si>
    <t>Замена электрической лампы накаливания</t>
  </si>
  <si>
    <t>Замена электропатрона с материалом</t>
  </si>
  <si>
    <t>Изготовление и установка сничек на металлическую дверь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</si>
  <si>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</si>
  <si>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</si>
  <si>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сантех. оборудования</t>
  </si>
  <si>
    <t>Отогрев стояков с использованием а/м газель</t>
  </si>
  <si>
    <t>Очистка труб ХВС, ГВС</t>
  </si>
  <si>
    <t>Оштукатуривание стен в подъезде, ул. Столярова, д. 42</t>
  </si>
  <si>
    <t>Покраска элементов детс. площадки придом. терр-рии, ул. Столярова, д.4</t>
  </si>
  <si>
    <t>Посыпка двора песком</t>
  </si>
  <si>
    <t>Прокладка электрокабеля АВВГ 2*2,5 мм2</t>
  </si>
  <si>
    <t>Промазка примыканий к вертикальным выступающим конструкциям герметиком</t>
  </si>
  <si>
    <t>Промывка водоподогревателя</t>
  </si>
  <si>
    <t>Прочистка труб ХВС-розлива</t>
  </si>
  <si>
    <t>Ремонт кровли</t>
  </si>
  <si>
    <t>Ремонт межпанельных швов с исп. автовышки</t>
  </si>
  <si>
    <t>Ремонт стояка ГВС</t>
  </si>
  <si>
    <t>Ремонт теплового узла</t>
  </si>
  <si>
    <t>узел</t>
  </si>
  <si>
    <t>Ремонт чердачного люка</t>
  </si>
  <si>
    <t>Смена вентиля д. 20 мм</t>
  </si>
  <si>
    <t>Смена врезки/сборки (с применением сварочных работ) общая</t>
  </si>
  <si>
    <t>Смена стекл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</si>
  <si>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</si>
  <si>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</si>
  <si>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</si>
  <si>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</si>
  <si>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</si>
  <si>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</si>
  <si>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</si>
  <si>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</si>
  <si>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</si>
  <si>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</si>
  <si>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отбойника на трубу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</si>
  <si>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</si>
  <si>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</si>
  <si>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д. 110</t>
  </si>
  <si>
    <t>квартира</t>
  </si>
  <si>
    <t>Частичная замена стояка полотенце сушителя</t>
  </si>
  <si>
    <t>Кв.</t>
  </si>
  <si>
    <t>Чистка водоподогревателя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</si>
  <si>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</si>
  <si>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</si>
  <si>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</si>
  <si>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полотенцесушителя</t>
  </si>
  <si>
    <t>замена тройника, манжеты на стояке</t>
  </si>
  <si>
    <t>замена электрической лампы накаливания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</si>
  <si>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</si>
  <si>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</si>
  <si>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</si>
  <si>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</si>
  <si>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изготовление и установка сничек на металлическую дверь</t>
  </si>
  <si>
    <t>исполнение заявок не связанных с ремонтом</t>
  </si>
  <si>
    <t>прочистка стояка</t>
  </si>
  <si>
    <t>слив с последующим заполнением теплосистемы отоплен с осмотром</t>
  </si>
  <si>
    <t>смена тройника на розливе п/п</t>
  </si>
  <si>
    <t>смена труб ГВС  и ХВС д.20 ПП</t>
  </si>
  <si>
    <t>установка светильника с датчиком на движение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</si>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</sst>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\-* #,##0.00_-;_-* &quot;-&quot;??_-;_-@_-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</cellStyleXfs>
  <cellXfs count="52">
    <xf numFmtId="0" fontId="0" fillId="0" borderId="0" xfId="0"/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165" fontId="8" fillId="3" borderId="0" xfId="3" applyFont="1" applyFill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5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165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5" fontId="12" fillId="3" borderId="2" xfId="3" applyFont="1" applyFill="1" applyBorder="1" applyAlignment="1">
      <alignment vertical="center" wrapText="1"/>
    </xf>
    <xf numFmtId="165" fontId="12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165" fontId="10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5" fontId="2" fillId="3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5" fontId="2" fillId="3" borderId="2" xfId="3" applyFont="1" applyFill="1" applyBorder="1" applyAlignment="1">
      <alignment horizontal="center" vertical="center" wrapText="1"/>
    </xf>
    <xf numFmtId="165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0" fontId="6" fillId="3" borderId="2" xfId="0" applyFont="1" applyFill="1" applyBorder="1" applyAlignment="1">
      <alignment horizontal="left" vertical="center" wrapText="1"/>
    </xf>
    <xf numFmtId="165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/>
    <xf numFmtId="165" fontId="4" fillId="3" borderId="2" xfId="3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5" fontId="2" fillId="3" borderId="0" xfId="3" applyFont="1" applyFill="1" applyAlignment="1">
      <alignment horizontal="center" vertical="center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12" fillId="3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6" fontId="0" fillId="0" borderId="4" xfId="0" applyNumberFormat="1" applyFill="1" applyBorder="1"/>
    <xf numFmtId="166" fontId="13" fillId="0" borderId="4" xfId="0" applyNumberFormat="1" applyFont="1" applyFill="1" applyBorder="1"/>
    <xf numFmtId="166" fontId="14" fillId="0" borderId="4" xfId="0" applyNumberFormat="1" applyFont="1" applyBorder="1"/>
    <xf numFmtId="0" fontId="10" fillId="3" borderId="5" xfId="1" applyFont="1" applyFill="1" applyBorder="1" applyAlignment="1">
      <alignment horizontal="left" vertical="center"/>
    </xf>
    <xf numFmtId="164" fontId="2" fillId="3" borderId="0" xfId="0" applyNumberFormat="1" applyFont="1" applyFill="1"/>
    <xf numFmtId="49" fontId="0" fillId="4" borderId="4" xfId="0" applyNumberFormat="1" applyFill="1" applyBorder="1"/>
    <xf numFmtId="166" fontId="0" fillId="4" borderId="4" xfId="0" applyNumberFormat="1" applyFill="1" applyBorder="1"/>
    <xf numFmtId="0" fontId="0" fillId="4" borderId="0" xfId="0" applyFill="1"/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5" fontId="8" fillId="3" borderId="3" xfId="3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96" workbookViewId="0">
      <selection activeCell="F112" sqref="F112"/>
    </sheetView>
  </sheetViews>
  <sheetFormatPr defaultRowHeight="15" outlineLevelRow="1"/>
  <cols>
    <col min="1" max="1" width="64.7109375" style="30" customWidth="1"/>
    <col min="2" max="2" width="20.42578125" style="31" customWidth="1"/>
    <col min="3" max="3" width="12.140625" style="32" customWidth="1"/>
    <col min="4" max="4" width="26.28515625" style="33" customWidth="1"/>
    <col min="5" max="5" width="0" style="8" hidden="1" customWidth="1"/>
    <col min="6" max="6" width="13.140625" style="8" bestFit="1" customWidth="1"/>
    <col min="7" max="16384" width="9.140625" style="8"/>
  </cols>
  <sheetData>
    <row r="1" spans="1:6" s="1" customFormat="1" ht="66.75" customHeight="1">
      <c r="A1" s="46" t="s">
        <v>8</v>
      </c>
      <c r="B1" s="46"/>
      <c r="C1" s="46"/>
      <c r="D1" s="46"/>
    </row>
    <row r="2" spans="1:6" s="1" customFormat="1" ht="15.75">
      <c r="A2" s="2" t="s">
        <v>30</v>
      </c>
      <c r="B2" s="48" t="s">
        <v>129</v>
      </c>
      <c r="C2" s="48"/>
      <c r="D2" s="3"/>
    </row>
    <row r="3" spans="1:6" ht="57">
      <c r="A3" s="4" t="s">
        <v>2</v>
      </c>
      <c r="B3" s="5" t="s">
        <v>29</v>
      </c>
      <c r="C3" s="6" t="s">
        <v>0</v>
      </c>
      <c r="D3" s="7" t="s">
        <v>1</v>
      </c>
    </row>
    <row r="4" spans="1:6">
      <c r="A4" s="41" t="s">
        <v>56</v>
      </c>
      <c r="B4" s="5">
        <v>1414363.0130000003</v>
      </c>
      <c r="C4" s="36" t="s">
        <v>46</v>
      </c>
      <c r="D4" s="7"/>
    </row>
    <row r="5" spans="1:6" ht="15.75" thickBot="1">
      <c r="A5" s="49" t="s">
        <v>39</v>
      </c>
      <c r="B5" s="50"/>
      <c r="C5" s="50"/>
      <c r="D5" s="51"/>
    </row>
    <row r="6" spans="1:6" ht="15.75" thickBot="1">
      <c r="A6" s="4" t="s">
        <v>130</v>
      </c>
      <c r="B6" s="40">
        <v>1313436</v>
      </c>
      <c r="C6" s="36" t="s">
        <v>46</v>
      </c>
      <c r="D6" s="7"/>
    </row>
    <row r="7" spans="1:6" ht="15.75" thickBot="1">
      <c r="A7" s="4" t="s">
        <v>131</v>
      </c>
      <c r="B7" s="40">
        <v>1378153.78</v>
      </c>
      <c r="C7" s="36" t="s">
        <v>46</v>
      </c>
      <c r="D7" s="7"/>
    </row>
    <row r="8" spans="1:6">
      <c r="A8" s="4" t="s">
        <v>132</v>
      </c>
      <c r="B8" s="5">
        <f>B7-B6</f>
        <v>64717.780000000028</v>
      </c>
      <c r="C8" s="36" t="s">
        <v>46</v>
      </c>
      <c r="D8" s="7"/>
    </row>
    <row r="9" spans="1:6">
      <c r="A9" s="4" t="s">
        <v>9</v>
      </c>
      <c r="B9" s="5">
        <f>SUM(B10:B14)</f>
        <v>123430.53</v>
      </c>
      <c r="C9" s="36" t="s">
        <v>46</v>
      </c>
      <c r="D9" s="7"/>
    </row>
    <row r="10" spans="1:6">
      <c r="A10" s="9" t="s">
        <v>57</v>
      </c>
      <c r="B10" s="10">
        <f>25.76*6*276.5+23.99*6*276.5</f>
        <v>82535.25</v>
      </c>
      <c r="C10" s="36" t="s">
        <v>46</v>
      </c>
      <c r="D10" s="11"/>
      <c r="F10" s="42"/>
    </row>
    <row r="11" spans="1:6">
      <c r="A11" s="9" t="s">
        <v>44</v>
      </c>
      <c r="B11" s="10">
        <v>12000</v>
      </c>
      <c r="C11" s="36" t="s">
        <v>46</v>
      </c>
      <c r="D11" s="11"/>
    </row>
    <row r="12" spans="1:6">
      <c r="A12" s="9" t="s">
        <v>31</v>
      </c>
      <c r="B12" s="10">
        <v>11965.68</v>
      </c>
      <c r="C12" s="36" t="s">
        <v>46</v>
      </c>
      <c r="D12" s="11"/>
    </row>
    <row r="13" spans="1:6">
      <c r="A13" s="9" t="s">
        <v>45</v>
      </c>
      <c r="B13" s="10">
        <v>0</v>
      </c>
      <c r="C13" s="36" t="s">
        <v>46</v>
      </c>
      <c r="D13" s="11"/>
    </row>
    <row r="14" spans="1:6">
      <c r="A14" s="9" t="s">
        <v>10</v>
      </c>
      <c r="B14" s="10">
        <f>750*12+660.8*12</f>
        <v>16929.599999999999</v>
      </c>
      <c r="C14" s="36" t="s">
        <v>46</v>
      </c>
      <c r="D14" s="11"/>
    </row>
    <row r="15" spans="1:6">
      <c r="A15" s="12" t="s">
        <v>133</v>
      </c>
      <c r="B15" s="13">
        <f>B6+B9-B14</f>
        <v>1419936.93</v>
      </c>
      <c r="C15" s="36" t="s">
        <v>46</v>
      </c>
      <c r="D15" s="11"/>
    </row>
    <row r="16" spans="1:6">
      <c r="A16" s="47" t="s">
        <v>11</v>
      </c>
      <c r="B16" s="47"/>
      <c r="C16" s="47"/>
      <c r="D16" s="47"/>
    </row>
    <row r="17" spans="1:4" ht="15.75" thickBot="1">
      <c r="A17" s="14" t="s">
        <v>12</v>
      </c>
      <c r="B17" s="15">
        <f>B18+B19</f>
        <v>224136</v>
      </c>
      <c r="C17" s="16"/>
      <c r="D17" s="17"/>
    </row>
    <row r="18" spans="1:4" s="34" customFormat="1" ht="15.75" thickBot="1">
      <c r="A18" s="37" t="s">
        <v>102</v>
      </c>
      <c r="B18" s="38">
        <v>108768</v>
      </c>
      <c r="C18" s="37" t="s">
        <v>4</v>
      </c>
      <c r="D18" s="38">
        <v>26400</v>
      </c>
    </row>
    <row r="19" spans="1:4" s="34" customFormat="1" ht="15.75" thickBot="1">
      <c r="A19" s="37" t="s">
        <v>103</v>
      </c>
      <c r="B19" s="38">
        <v>115368</v>
      </c>
      <c r="C19" s="37" t="s">
        <v>4</v>
      </c>
      <c r="D19" s="38">
        <v>26400</v>
      </c>
    </row>
    <row r="20" spans="1:4" ht="29.25" thickBot="1">
      <c r="A20" s="14" t="s">
        <v>13</v>
      </c>
      <c r="B20" s="15">
        <f>B22+B21</f>
        <v>101392.5</v>
      </c>
      <c r="C20" s="16"/>
      <c r="D20" s="17"/>
    </row>
    <row r="21" spans="1:4" s="34" customFormat="1" ht="15.75" thickBot="1">
      <c r="A21" s="37" t="s">
        <v>98</v>
      </c>
      <c r="B21" s="38">
        <v>50160</v>
      </c>
      <c r="C21" s="37" t="s">
        <v>4</v>
      </c>
      <c r="D21" s="38">
        <v>26400</v>
      </c>
    </row>
    <row r="22" spans="1:4" s="34" customFormat="1" ht="15.75" thickBot="1">
      <c r="A22" s="37" t="s">
        <v>99</v>
      </c>
      <c r="B22" s="38">
        <v>51232.5</v>
      </c>
      <c r="C22" s="37" t="s">
        <v>4</v>
      </c>
      <c r="D22" s="38">
        <v>25300</v>
      </c>
    </row>
    <row r="23" spans="1:4" ht="15.75" thickBot="1">
      <c r="A23" s="14" t="s">
        <v>14</v>
      </c>
      <c r="B23" s="15">
        <f>B24</f>
        <v>0</v>
      </c>
      <c r="C23" s="18"/>
      <c r="D23" s="19"/>
    </row>
    <row r="24" spans="1:4" s="34" customFormat="1" ht="15.75" thickBot="1">
      <c r="A24" s="37"/>
      <c r="B24" s="38"/>
      <c r="C24" s="37"/>
      <c r="D24" s="38"/>
    </row>
    <row r="25" spans="1:4" ht="43.5" thickBot="1">
      <c r="A25" s="14" t="s">
        <v>15</v>
      </c>
      <c r="B25" s="15">
        <f>SUM(B26:B31)</f>
        <v>30888</v>
      </c>
      <c r="C25" s="16"/>
      <c r="D25" s="17"/>
    </row>
    <row r="26" spans="1:4" s="34" customFormat="1" ht="15.75" thickBot="1">
      <c r="A26" s="37" t="s">
        <v>60</v>
      </c>
      <c r="B26" s="38">
        <v>2640</v>
      </c>
      <c r="C26" s="37" t="s">
        <v>4</v>
      </c>
      <c r="D26" s="38">
        <v>26400</v>
      </c>
    </row>
    <row r="27" spans="1:4" s="34" customFormat="1" ht="15.75" thickBot="1">
      <c r="A27" s="37" t="s">
        <v>61</v>
      </c>
      <c r="B27" s="38">
        <v>2640</v>
      </c>
      <c r="C27" s="37" t="s">
        <v>4</v>
      </c>
      <c r="D27" s="38">
        <v>26400</v>
      </c>
    </row>
    <row r="28" spans="1:4" s="34" customFormat="1" ht="15.75" thickBot="1">
      <c r="A28" s="37" t="s">
        <v>105</v>
      </c>
      <c r="B28" s="38">
        <v>2376</v>
      </c>
      <c r="C28" s="37" t="s">
        <v>4</v>
      </c>
      <c r="D28" s="38">
        <v>26400</v>
      </c>
    </row>
    <row r="29" spans="1:4" s="34" customFormat="1" ht="15.75" thickBot="1">
      <c r="A29" s="37" t="s">
        <v>106</v>
      </c>
      <c r="B29" s="38">
        <v>2376</v>
      </c>
      <c r="C29" s="37" t="s">
        <v>4</v>
      </c>
      <c r="D29" s="38">
        <v>26400</v>
      </c>
    </row>
    <row r="30" spans="1:4" s="34" customFormat="1" ht="15.75" thickBot="1">
      <c r="A30" s="37" t="s">
        <v>113</v>
      </c>
      <c r="B30" s="38">
        <v>10032</v>
      </c>
      <c r="C30" s="37" t="s">
        <v>4</v>
      </c>
      <c r="D30" s="38">
        <v>26400</v>
      </c>
    </row>
    <row r="31" spans="1:4" s="34" customFormat="1" ht="15.75" thickBot="1">
      <c r="A31" s="37" t="s">
        <v>114</v>
      </c>
      <c r="B31" s="38">
        <v>10824</v>
      </c>
      <c r="C31" s="37" t="s">
        <v>4</v>
      </c>
      <c r="D31" s="38">
        <v>26400</v>
      </c>
    </row>
    <row r="32" spans="1:4" ht="43.5" outlineLevel="1" thickBot="1">
      <c r="A32" s="14" t="s">
        <v>16</v>
      </c>
      <c r="B32" s="20">
        <f>SUM(B33:B51)</f>
        <v>46047.020000000004</v>
      </c>
      <c r="C32" s="21"/>
      <c r="D32" s="21"/>
    </row>
    <row r="33" spans="1:4" s="34" customFormat="1" ht="15.75" thickBot="1">
      <c r="A33" s="37" t="s">
        <v>70</v>
      </c>
      <c r="B33" s="38">
        <v>1325.16</v>
      </c>
      <c r="C33" s="37" t="s">
        <v>40</v>
      </c>
      <c r="D33" s="38">
        <v>9</v>
      </c>
    </row>
    <row r="34" spans="1:4" s="34" customFormat="1" ht="15.75" thickBot="1">
      <c r="A34" s="37" t="s">
        <v>71</v>
      </c>
      <c r="B34" s="38">
        <v>979.8</v>
      </c>
      <c r="C34" s="37" t="s">
        <v>40</v>
      </c>
      <c r="D34" s="38">
        <v>2</v>
      </c>
    </row>
    <row r="35" spans="1:4" s="34" customFormat="1" ht="15.75" thickBot="1">
      <c r="A35" s="37" t="s">
        <v>72</v>
      </c>
      <c r="B35" s="38">
        <v>578.48</v>
      </c>
      <c r="C35" s="37" t="s">
        <v>40</v>
      </c>
      <c r="D35" s="38">
        <v>7</v>
      </c>
    </row>
    <row r="36" spans="1:4" s="34" customFormat="1" ht="15.75" thickBot="1">
      <c r="A36" s="37" t="s">
        <v>50</v>
      </c>
      <c r="B36" s="38">
        <v>502.32</v>
      </c>
      <c r="C36" s="37" t="s">
        <v>40</v>
      </c>
      <c r="D36" s="38">
        <v>7</v>
      </c>
    </row>
    <row r="37" spans="1:4" s="34" customFormat="1" ht="15.75" thickBot="1">
      <c r="A37" s="37" t="s">
        <v>41</v>
      </c>
      <c r="B37" s="38">
        <v>489.66</v>
      </c>
      <c r="C37" s="37" t="s">
        <v>40</v>
      </c>
      <c r="D37" s="38">
        <v>1</v>
      </c>
    </row>
    <row r="38" spans="1:4" s="34" customFormat="1" ht="15.75" thickBot="1">
      <c r="A38" s="37" t="s">
        <v>85</v>
      </c>
      <c r="B38" s="38">
        <v>1793.72</v>
      </c>
      <c r="C38" s="37" t="s">
        <v>4</v>
      </c>
      <c r="D38" s="38">
        <v>4</v>
      </c>
    </row>
    <row r="39" spans="1:4" s="34" customFormat="1" ht="15.75" thickBot="1">
      <c r="A39" s="37" t="s">
        <v>86</v>
      </c>
      <c r="B39" s="38">
        <v>4074.6</v>
      </c>
      <c r="C39" s="37" t="s">
        <v>5</v>
      </c>
      <c r="D39" s="38">
        <v>3</v>
      </c>
    </row>
    <row r="40" spans="1:4" s="34" customFormat="1" ht="15.75" thickBot="1">
      <c r="A40" s="37" t="s">
        <v>117</v>
      </c>
      <c r="B40" s="38">
        <v>294.48</v>
      </c>
      <c r="C40" s="37" t="s">
        <v>40</v>
      </c>
      <c r="D40" s="38">
        <v>2</v>
      </c>
    </row>
    <row r="41" spans="1:4" s="34" customFormat="1" ht="15.75" thickBot="1">
      <c r="A41" s="37" t="s">
        <v>118</v>
      </c>
      <c r="B41" s="38">
        <v>1531.62</v>
      </c>
      <c r="C41" s="37" t="s">
        <v>119</v>
      </c>
      <c r="D41" s="38">
        <v>6</v>
      </c>
    </row>
    <row r="42" spans="1:4" s="34" customFormat="1" ht="15.75" thickBot="1">
      <c r="A42" s="37" t="s">
        <v>120</v>
      </c>
      <c r="B42" s="38">
        <v>4710.72</v>
      </c>
      <c r="C42" s="37" t="s">
        <v>121</v>
      </c>
      <c r="D42" s="38">
        <v>12</v>
      </c>
    </row>
    <row r="43" spans="1:4" s="34" customFormat="1" ht="15.75" thickBot="1">
      <c r="A43" s="37" t="s">
        <v>122</v>
      </c>
      <c r="B43" s="38">
        <v>582.9</v>
      </c>
      <c r="C43" s="37" t="s">
        <v>40</v>
      </c>
      <c r="D43" s="38">
        <v>1</v>
      </c>
    </row>
    <row r="44" spans="1:4" s="34" customFormat="1" ht="15.75" thickBot="1">
      <c r="A44" s="37" t="s">
        <v>123</v>
      </c>
      <c r="B44" s="38">
        <v>14551.42</v>
      </c>
      <c r="C44" s="37" t="s">
        <v>40</v>
      </c>
      <c r="D44" s="38">
        <v>26</v>
      </c>
    </row>
    <row r="45" spans="1:4" s="34" customFormat="1" ht="15.75" thickBot="1">
      <c r="A45" s="37" t="s">
        <v>64</v>
      </c>
      <c r="B45" s="38">
        <v>232.25</v>
      </c>
      <c r="C45" s="37" t="s">
        <v>40</v>
      </c>
      <c r="D45" s="38">
        <v>1</v>
      </c>
    </row>
    <row r="46" spans="1:4" s="34" customFormat="1" ht="15.75" thickBot="1">
      <c r="A46" s="37" t="s">
        <v>78</v>
      </c>
      <c r="B46" s="38">
        <v>2119</v>
      </c>
      <c r="C46" s="37" t="s">
        <v>40</v>
      </c>
      <c r="D46" s="38">
        <v>1</v>
      </c>
    </row>
    <row r="47" spans="1:4" s="34" customFormat="1" ht="15.75" thickBot="1">
      <c r="A47" s="37" t="s">
        <v>81</v>
      </c>
      <c r="B47" s="38">
        <v>654.45000000000005</v>
      </c>
      <c r="C47" s="37" t="s">
        <v>5</v>
      </c>
      <c r="D47" s="38">
        <v>3</v>
      </c>
    </row>
    <row r="48" spans="1:4" s="34" customFormat="1" ht="15.75" thickBot="1">
      <c r="A48" s="37" t="s">
        <v>82</v>
      </c>
      <c r="B48" s="38">
        <v>799.6</v>
      </c>
      <c r="C48" s="37" t="s">
        <v>5</v>
      </c>
      <c r="D48" s="38">
        <v>10</v>
      </c>
    </row>
    <row r="49" spans="1:5" s="34" customFormat="1" ht="15.75" thickBot="1">
      <c r="A49" s="37" t="s">
        <v>90</v>
      </c>
      <c r="B49" s="38">
        <v>6747.96</v>
      </c>
      <c r="C49" s="37" t="s">
        <v>40</v>
      </c>
      <c r="D49" s="38">
        <v>2</v>
      </c>
    </row>
    <row r="50" spans="1:5" s="34" customFormat="1" ht="15.75" thickBot="1">
      <c r="A50" s="37" t="s">
        <v>93</v>
      </c>
      <c r="B50" s="38">
        <v>1861.08</v>
      </c>
      <c r="C50" s="37" t="s">
        <v>4</v>
      </c>
      <c r="D50" s="38">
        <v>2.5</v>
      </c>
    </row>
    <row r="51" spans="1:5" s="34" customFormat="1" ht="15.75" thickBot="1">
      <c r="A51" s="37" t="s">
        <v>128</v>
      </c>
      <c r="B51" s="38">
        <v>2217.8000000000002</v>
      </c>
      <c r="C51" s="37" t="s">
        <v>40</v>
      </c>
      <c r="D51" s="38">
        <v>2</v>
      </c>
    </row>
    <row r="52" spans="1:5" ht="43.5" thickBot="1">
      <c r="A52" s="14" t="s">
        <v>17</v>
      </c>
      <c r="B52" s="15">
        <f>SUM(B53:B90)</f>
        <v>389847.41</v>
      </c>
      <c r="C52" s="16"/>
      <c r="D52" s="17"/>
      <c r="E52" s="22" t="s">
        <v>3</v>
      </c>
    </row>
    <row r="53" spans="1:5" s="34" customFormat="1" ht="15.75" thickBot="1">
      <c r="A53" s="37" t="s">
        <v>62</v>
      </c>
      <c r="B53" s="38">
        <v>2307.48</v>
      </c>
      <c r="C53" s="37" t="s">
        <v>18</v>
      </c>
      <c r="D53" s="38">
        <v>4</v>
      </c>
    </row>
    <row r="54" spans="1:5" s="34" customFormat="1" ht="15.75" thickBot="1">
      <c r="A54" s="37" t="s">
        <v>63</v>
      </c>
      <c r="B54" s="38">
        <v>1027.04</v>
      </c>
      <c r="C54" s="37" t="s">
        <v>40</v>
      </c>
      <c r="D54" s="38">
        <v>2</v>
      </c>
    </row>
    <row r="55" spans="1:5" s="34" customFormat="1" ht="15.75" thickBot="1">
      <c r="A55" s="37" t="s">
        <v>49</v>
      </c>
      <c r="B55" s="38">
        <v>958.06</v>
      </c>
      <c r="C55" s="37" t="s">
        <v>40</v>
      </c>
      <c r="D55" s="38">
        <v>1</v>
      </c>
    </row>
    <row r="56" spans="1:5" s="34" customFormat="1" ht="15.75" thickBot="1">
      <c r="A56" s="37" t="s">
        <v>65</v>
      </c>
      <c r="B56" s="38">
        <v>82595.25</v>
      </c>
      <c r="C56" s="37" t="s">
        <v>40</v>
      </c>
      <c r="D56" s="38">
        <v>5</v>
      </c>
    </row>
    <row r="57" spans="1:5" s="34" customFormat="1" ht="15.75" thickBot="1">
      <c r="A57" s="37" t="s">
        <v>66</v>
      </c>
      <c r="B57" s="38">
        <v>190460.83</v>
      </c>
      <c r="C57" s="37" t="s">
        <v>48</v>
      </c>
      <c r="D57" s="38">
        <v>1</v>
      </c>
    </row>
    <row r="58" spans="1:5" s="34" customFormat="1" ht="15.75" thickBot="1">
      <c r="A58" s="37" t="s">
        <v>67</v>
      </c>
      <c r="B58" s="38">
        <v>2600.7800000000002</v>
      </c>
      <c r="C58" s="37" t="s">
        <v>5</v>
      </c>
      <c r="D58" s="38">
        <v>2</v>
      </c>
    </row>
    <row r="59" spans="1:5" s="34" customFormat="1" ht="15.75" thickBot="1">
      <c r="A59" s="37" t="s">
        <v>68</v>
      </c>
      <c r="B59" s="38">
        <v>2182.31</v>
      </c>
      <c r="C59" s="37" t="s">
        <v>69</v>
      </c>
      <c r="D59" s="38">
        <v>1</v>
      </c>
    </row>
    <row r="60" spans="1:5" s="34" customFormat="1" ht="15.75" thickBot="1">
      <c r="A60" s="37" t="s">
        <v>42</v>
      </c>
      <c r="B60" s="38">
        <v>381.43</v>
      </c>
      <c r="C60" s="37" t="s">
        <v>34</v>
      </c>
      <c r="D60" s="38">
        <v>1</v>
      </c>
    </row>
    <row r="61" spans="1:5" s="34" customFormat="1" ht="15.75" thickBot="1">
      <c r="A61" s="37" t="s">
        <v>42</v>
      </c>
      <c r="B61" s="38">
        <v>3373.92</v>
      </c>
      <c r="C61" s="37" t="s">
        <v>48</v>
      </c>
      <c r="D61" s="38">
        <v>4</v>
      </c>
    </row>
    <row r="62" spans="1:5" s="34" customFormat="1" ht="15.75" thickBot="1">
      <c r="A62" s="37" t="s">
        <v>75</v>
      </c>
      <c r="B62" s="38">
        <v>468.82</v>
      </c>
      <c r="C62" s="37" t="s">
        <v>40</v>
      </c>
      <c r="D62" s="38">
        <v>1</v>
      </c>
    </row>
    <row r="63" spans="1:5" s="34" customFormat="1" ht="15.75" thickBot="1">
      <c r="A63" s="37" t="s">
        <v>76</v>
      </c>
      <c r="B63" s="38">
        <v>1153.74</v>
      </c>
      <c r="C63" s="37" t="s">
        <v>5</v>
      </c>
      <c r="D63" s="38">
        <v>2</v>
      </c>
    </row>
    <row r="64" spans="1:5" s="34" customFormat="1" ht="15.75" thickBot="1">
      <c r="A64" s="37" t="s">
        <v>43</v>
      </c>
      <c r="B64" s="38">
        <v>418.08</v>
      </c>
      <c r="C64" s="37" t="s">
        <v>5</v>
      </c>
      <c r="D64" s="38">
        <v>3</v>
      </c>
    </row>
    <row r="65" spans="1:4" s="34" customFormat="1" ht="15.75" thickBot="1">
      <c r="A65" s="37" t="s">
        <v>43</v>
      </c>
      <c r="B65" s="38">
        <v>1982.55</v>
      </c>
      <c r="C65" s="37" t="s">
        <v>5</v>
      </c>
      <c r="D65" s="38">
        <v>3</v>
      </c>
    </row>
    <row r="66" spans="1:4" s="34" customFormat="1" ht="15.75" thickBot="1">
      <c r="A66" s="37" t="s">
        <v>77</v>
      </c>
      <c r="B66" s="38">
        <v>241.44</v>
      </c>
      <c r="C66" s="37" t="s">
        <v>5</v>
      </c>
      <c r="D66" s="38">
        <v>2</v>
      </c>
    </row>
    <row r="67" spans="1:4" s="34" customFormat="1" ht="15.75" thickBot="1">
      <c r="A67" s="37" t="s">
        <v>83</v>
      </c>
      <c r="B67" s="38">
        <v>6959.83</v>
      </c>
      <c r="C67" s="37" t="s">
        <v>40</v>
      </c>
      <c r="D67" s="38">
        <v>1</v>
      </c>
    </row>
    <row r="68" spans="1:4" s="34" customFormat="1" ht="15.75" thickBot="1">
      <c r="A68" s="37" t="s">
        <v>84</v>
      </c>
      <c r="B68" s="38">
        <v>2419.12</v>
      </c>
      <c r="C68" s="37" t="s">
        <v>40</v>
      </c>
      <c r="D68" s="38">
        <v>1</v>
      </c>
    </row>
    <row r="69" spans="1:4" s="34" customFormat="1" ht="15.75" thickBot="1">
      <c r="A69" s="37" t="s">
        <v>51</v>
      </c>
      <c r="B69" s="38">
        <v>847.16</v>
      </c>
      <c r="C69" s="37" t="s">
        <v>40</v>
      </c>
      <c r="D69" s="38">
        <v>1</v>
      </c>
    </row>
    <row r="70" spans="1:4" s="34" customFormat="1" ht="15.75" thickBot="1">
      <c r="A70" s="37" t="s">
        <v>52</v>
      </c>
      <c r="B70" s="38">
        <v>1740.04</v>
      </c>
      <c r="C70" s="37" t="s">
        <v>40</v>
      </c>
      <c r="D70" s="38">
        <v>4</v>
      </c>
    </row>
    <row r="71" spans="1:4" s="34" customFormat="1" ht="15.75" thickBot="1">
      <c r="A71" s="37" t="s">
        <v>87</v>
      </c>
      <c r="B71" s="38">
        <v>3668.78</v>
      </c>
      <c r="C71" s="37" t="s">
        <v>55</v>
      </c>
      <c r="D71" s="38">
        <v>1</v>
      </c>
    </row>
    <row r="72" spans="1:4" s="34" customFormat="1" ht="15.75" thickBot="1">
      <c r="A72" s="37" t="s">
        <v>88</v>
      </c>
      <c r="B72" s="38">
        <v>6098.07</v>
      </c>
      <c r="C72" s="37" t="s">
        <v>89</v>
      </c>
      <c r="D72" s="38">
        <v>1</v>
      </c>
    </row>
    <row r="73" spans="1:4" s="34" customFormat="1" ht="15.75" thickBot="1">
      <c r="A73" s="37" t="s">
        <v>53</v>
      </c>
      <c r="B73" s="38">
        <v>205.37</v>
      </c>
      <c r="C73" s="37" t="s">
        <v>40</v>
      </c>
      <c r="D73" s="38">
        <v>1</v>
      </c>
    </row>
    <row r="74" spans="1:4" s="34" customFormat="1" ht="15.75" thickBot="1">
      <c r="A74" s="37" t="s">
        <v>54</v>
      </c>
      <c r="B74" s="38">
        <v>17362.5</v>
      </c>
      <c r="C74" s="37" t="s">
        <v>18</v>
      </c>
      <c r="D74" s="38">
        <v>25</v>
      </c>
    </row>
    <row r="75" spans="1:4" s="34" customFormat="1" ht="15.75" thickBot="1">
      <c r="A75" s="37" t="s">
        <v>91</v>
      </c>
      <c r="B75" s="38">
        <v>2849.4</v>
      </c>
      <c r="C75" s="37" t="s">
        <v>40</v>
      </c>
      <c r="D75" s="38">
        <v>2</v>
      </c>
    </row>
    <row r="76" spans="1:4" s="34" customFormat="1" ht="15.75" thickBot="1">
      <c r="A76" s="37" t="s">
        <v>92</v>
      </c>
      <c r="B76" s="38">
        <v>8023.4</v>
      </c>
      <c r="C76" s="37" t="s">
        <v>40</v>
      </c>
      <c r="D76" s="38">
        <v>4</v>
      </c>
    </row>
    <row r="77" spans="1:4" s="34" customFormat="1" ht="15.75" thickBot="1">
      <c r="A77" s="37" t="s">
        <v>107</v>
      </c>
      <c r="B77" s="38">
        <v>14095.8</v>
      </c>
      <c r="C77" s="37" t="s">
        <v>108</v>
      </c>
      <c r="D77" s="38">
        <v>10</v>
      </c>
    </row>
    <row r="78" spans="1:4" s="34" customFormat="1" ht="15.75" thickBot="1">
      <c r="A78" s="37" t="s">
        <v>109</v>
      </c>
      <c r="B78" s="38">
        <v>3265.71</v>
      </c>
      <c r="C78" s="37" t="s">
        <v>110</v>
      </c>
      <c r="D78" s="38">
        <v>1</v>
      </c>
    </row>
    <row r="79" spans="1:4" s="34" customFormat="1" ht="15.75" thickBot="1">
      <c r="A79" s="37" t="s">
        <v>111</v>
      </c>
      <c r="B79" s="38">
        <v>7002.15</v>
      </c>
      <c r="C79" s="37" t="s">
        <v>40</v>
      </c>
      <c r="D79" s="38">
        <v>1</v>
      </c>
    </row>
    <row r="80" spans="1:4" s="34" customFormat="1" ht="15.75" thickBot="1">
      <c r="A80" s="37" t="s">
        <v>112</v>
      </c>
      <c r="B80" s="38">
        <v>639.1</v>
      </c>
      <c r="C80" s="37" t="s">
        <v>40</v>
      </c>
      <c r="D80" s="38">
        <v>2</v>
      </c>
    </row>
    <row r="81" spans="1:4" s="34" customFormat="1" ht="15.75" thickBot="1">
      <c r="A81" s="37" t="s">
        <v>124</v>
      </c>
      <c r="B81" s="38">
        <v>1888.85</v>
      </c>
      <c r="C81" s="37" t="s">
        <v>40</v>
      </c>
      <c r="D81" s="38">
        <v>1</v>
      </c>
    </row>
    <row r="82" spans="1:4" s="34" customFormat="1" ht="15.75" thickBot="1">
      <c r="A82" s="37" t="s">
        <v>125</v>
      </c>
      <c r="B82" s="38">
        <v>1293.9000000000001</v>
      </c>
      <c r="C82" s="37" t="s">
        <v>48</v>
      </c>
      <c r="D82" s="38">
        <v>1</v>
      </c>
    </row>
    <row r="83" spans="1:4" s="34" customFormat="1" ht="15.75" thickBot="1">
      <c r="A83" s="37" t="s">
        <v>126</v>
      </c>
      <c r="B83" s="38">
        <v>906.39</v>
      </c>
      <c r="C83" s="37" t="s">
        <v>40</v>
      </c>
      <c r="D83" s="38">
        <v>1</v>
      </c>
    </row>
    <row r="84" spans="1:4" s="34" customFormat="1" ht="15.75" thickBot="1">
      <c r="A84" s="37" t="s">
        <v>127</v>
      </c>
      <c r="B84" s="38">
        <v>16.5</v>
      </c>
      <c r="C84" s="37" t="s">
        <v>5</v>
      </c>
      <c r="D84" s="38">
        <v>0.01</v>
      </c>
    </row>
    <row r="85" spans="1:4" s="34" customFormat="1" ht="15.75" thickBot="1">
      <c r="A85" s="37" t="s">
        <v>59</v>
      </c>
      <c r="B85" s="38">
        <v>1405.88</v>
      </c>
      <c r="C85" s="37" t="s">
        <v>40</v>
      </c>
      <c r="D85" s="38">
        <v>1</v>
      </c>
    </row>
    <row r="86" spans="1:4" s="34" customFormat="1" ht="15.75" thickBot="1">
      <c r="A86" s="37" t="s">
        <v>32</v>
      </c>
      <c r="B86" s="38">
        <v>10775.85</v>
      </c>
      <c r="C86" s="37" t="s">
        <v>33</v>
      </c>
      <c r="D86" s="38">
        <v>19</v>
      </c>
    </row>
    <row r="87" spans="1:4" s="34" customFormat="1" ht="15.75" thickBot="1">
      <c r="A87" s="37" t="s">
        <v>104</v>
      </c>
      <c r="B87" s="38">
        <v>2320.6999999999998</v>
      </c>
      <c r="C87" s="37" t="s">
        <v>5</v>
      </c>
      <c r="D87" s="38">
        <v>2</v>
      </c>
    </row>
    <row r="88" spans="1:4" s="34" customFormat="1" ht="15.75" thickBot="1">
      <c r="A88" s="37" t="s">
        <v>28</v>
      </c>
      <c r="B88" s="38">
        <v>427.22</v>
      </c>
      <c r="C88" s="37" t="s">
        <v>40</v>
      </c>
      <c r="D88" s="38">
        <v>1</v>
      </c>
    </row>
    <row r="89" spans="1:4" s="34" customFormat="1" ht="15.75" thickBot="1">
      <c r="A89" s="37" t="s">
        <v>115</v>
      </c>
      <c r="B89" s="38">
        <v>4948.6000000000004</v>
      </c>
      <c r="C89" s="37" t="s">
        <v>40</v>
      </c>
      <c r="D89" s="38">
        <v>2</v>
      </c>
    </row>
    <row r="90" spans="1:4" s="34" customFormat="1" ht="15.75" thickBot="1">
      <c r="A90" s="37" t="s">
        <v>116</v>
      </c>
      <c r="B90" s="38">
        <v>535.36</v>
      </c>
      <c r="C90" s="37" t="s">
        <v>40</v>
      </c>
      <c r="D90" s="38">
        <v>1</v>
      </c>
    </row>
    <row r="91" spans="1:4" ht="28.5">
      <c r="A91" s="14" t="s">
        <v>19</v>
      </c>
      <c r="B91" s="15">
        <v>0</v>
      </c>
      <c r="C91" s="16"/>
      <c r="D91" s="17"/>
    </row>
    <row r="92" spans="1:4" ht="28.5">
      <c r="A92" s="14" t="s">
        <v>20</v>
      </c>
      <c r="B92" s="15">
        <v>0</v>
      </c>
      <c r="C92" s="16"/>
      <c r="D92" s="17"/>
    </row>
    <row r="93" spans="1:4" ht="28.5">
      <c r="A93" s="14" t="s">
        <v>21</v>
      </c>
      <c r="B93" s="15">
        <v>0</v>
      </c>
      <c r="C93" s="16"/>
      <c r="D93" s="17"/>
    </row>
    <row r="94" spans="1:4" ht="28.5">
      <c r="A94" s="14" t="s">
        <v>22</v>
      </c>
      <c r="B94" s="15">
        <v>0</v>
      </c>
      <c r="C94" s="16"/>
      <c r="D94" s="17"/>
    </row>
    <row r="95" spans="1:4" ht="29.25" thickBot="1">
      <c r="A95" s="14" t="s">
        <v>23</v>
      </c>
      <c r="B95" s="15">
        <f>B96+B97</f>
        <v>13860</v>
      </c>
      <c r="C95" s="16"/>
      <c r="D95" s="17"/>
    </row>
    <row r="96" spans="1:4" s="34" customFormat="1" ht="15.75" thickBot="1">
      <c r="A96" s="37" t="s">
        <v>96</v>
      </c>
      <c r="B96" s="38">
        <v>6600</v>
      </c>
      <c r="C96" s="37" t="s">
        <v>4</v>
      </c>
      <c r="D96" s="38">
        <v>26400</v>
      </c>
    </row>
    <row r="97" spans="1:6" s="34" customFormat="1" ht="15.75" thickBot="1">
      <c r="A97" s="37" t="s">
        <v>97</v>
      </c>
      <c r="B97" s="38">
        <v>7260</v>
      </c>
      <c r="C97" s="37" t="s">
        <v>4</v>
      </c>
      <c r="D97" s="38">
        <v>26400</v>
      </c>
    </row>
    <row r="98" spans="1:6" ht="29.25" thickBot="1">
      <c r="A98" s="14" t="s">
        <v>24</v>
      </c>
      <c r="B98" s="15">
        <f>B99+B100</f>
        <v>51955.199999999997</v>
      </c>
      <c r="C98" s="16"/>
      <c r="D98" s="17"/>
    </row>
    <row r="99" spans="1:6" s="34" customFormat="1" ht="15.75" thickBot="1">
      <c r="A99" s="37" t="s">
        <v>94</v>
      </c>
      <c r="B99" s="38">
        <v>25344</v>
      </c>
      <c r="C99" s="37" t="s">
        <v>4</v>
      </c>
      <c r="D99" s="38">
        <v>26400</v>
      </c>
    </row>
    <row r="100" spans="1:6" s="34" customFormat="1" ht="15.75" thickBot="1">
      <c r="A100" s="37" t="s">
        <v>95</v>
      </c>
      <c r="B100" s="38">
        <v>26611.200000000001</v>
      </c>
      <c r="C100" s="37" t="s">
        <v>4</v>
      </c>
      <c r="D100" s="38">
        <v>26400</v>
      </c>
    </row>
    <row r="101" spans="1:6" ht="42.75">
      <c r="A101" s="14" t="s">
        <v>25</v>
      </c>
      <c r="B101" s="29"/>
      <c r="C101" s="16"/>
      <c r="D101" s="17"/>
    </row>
    <row r="102" spans="1:6" ht="57.75" thickBot="1">
      <c r="A102" s="14" t="s">
        <v>26</v>
      </c>
      <c r="B102" s="15">
        <f>SUM(B103:B108)</f>
        <v>128225.12</v>
      </c>
      <c r="C102" s="16"/>
      <c r="D102" s="17"/>
    </row>
    <row r="103" spans="1:6" s="34" customFormat="1" ht="15.75" thickBot="1">
      <c r="A103" s="37" t="s">
        <v>73</v>
      </c>
      <c r="B103" s="38">
        <v>448.8</v>
      </c>
      <c r="C103" s="37" t="s">
        <v>4</v>
      </c>
      <c r="D103" s="38">
        <v>26400</v>
      </c>
    </row>
    <row r="104" spans="1:6" s="34" customFormat="1" ht="15.75" thickBot="1">
      <c r="A104" s="37" t="s">
        <v>74</v>
      </c>
      <c r="B104" s="38">
        <v>448.8</v>
      </c>
      <c r="C104" s="37" t="s">
        <v>4</v>
      </c>
      <c r="D104" s="38">
        <v>26400</v>
      </c>
    </row>
    <row r="105" spans="1:6" s="34" customFormat="1" ht="15.75" thickBot="1">
      <c r="A105" s="37" t="s">
        <v>80</v>
      </c>
      <c r="B105" s="38">
        <v>1473.15</v>
      </c>
      <c r="C105" s="37" t="s">
        <v>4</v>
      </c>
      <c r="D105" s="38">
        <v>105</v>
      </c>
    </row>
    <row r="106" spans="1:6" s="34" customFormat="1" ht="15.75" thickBot="1">
      <c r="A106" s="37" t="s">
        <v>79</v>
      </c>
      <c r="B106" s="38">
        <v>2933</v>
      </c>
      <c r="C106" s="37" t="s">
        <v>40</v>
      </c>
      <c r="D106" s="38">
        <v>1</v>
      </c>
    </row>
    <row r="107" spans="1:6" s="34" customFormat="1" ht="15.75" thickBot="1">
      <c r="A107" s="37" t="s">
        <v>100</v>
      </c>
      <c r="B107" s="38">
        <v>43298.97</v>
      </c>
      <c r="C107" s="37" t="s">
        <v>4</v>
      </c>
      <c r="D107" s="38">
        <v>15745.08</v>
      </c>
    </row>
    <row r="108" spans="1:6" s="34" customFormat="1" ht="15.75" thickBot="1">
      <c r="A108" s="37" t="s">
        <v>101</v>
      </c>
      <c r="B108" s="38">
        <v>79622.399999999994</v>
      </c>
      <c r="C108" s="37" t="s">
        <v>4</v>
      </c>
      <c r="D108" s="38">
        <v>26400</v>
      </c>
    </row>
    <row r="109" spans="1:6">
      <c r="A109" s="14" t="s">
        <v>27</v>
      </c>
      <c r="B109" s="15">
        <f>B110</f>
        <v>5880</v>
      </c>
      <c r="C109" s="16"/>
      <c r="D109" s="17"/>
    </row>
    <row r="110" spans="1:6" ht="30">
      <c r="A110" s="23" t="s">
        <v>7</v>
      </c>
      <c r="B110" s="24">
        <f>D110*5*12</f>
        <v>5880</v>
      </c>
      <c r="C110" s="25" t="s">
        <v>6</v>
      </c>
      <c r="D110" s="18">
        <v>98</v>
      </c>
    </row>
    <row r="111" spans="1:6">
      <c r="A111" s="26" t="s">
        <v>134</v>
      </c>
      <c r="B111" s="15">
        <f>B17+B20+B23+B25+B32+B52+B91+B92+B93+B94+B95+B98+B101+B102</f>
        <v>986351.24999999988</v>
      </c>
      <c r="C111" s="27" t="s">
        <v>46</v>
      </c>
      <c r="D111" s="17"/>
      <c r="F111" s="28"/>
    </row>
    <row r="112" spans="1:6">
      <c r="A112" s="26" t="s">
        <v>135</v>
      </c>
      <c r="B112" s="15">
        <f>B111*1.2+B109</f>
        <v>1189501.4999999998</v>
      </c>
      <c r="C112" s="27" t="s">
        <v>46</v>
      </c>
      <c r="D112" s="17"/>
    </row>
    <row r="113" spans="1:4">
      <c r="A113" s="26" t="s">
        <v>136</v>
      </c>
      <c r="B113" s="15">
        <f>B6+B9-B112+B4</f>
        <v>1661728.0430000005</v>
      </c>
      <c r="C113" s="27" t="s">
        <v>46</v>
      </c>
      <c r="D113" s="17"/>
    </row>
  </sheetData>
  <mergeCells count="4">
    <mergeCell ref="A1:D1"/>
    <mergeCell ref="A16:D16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3"/>
  <sheetViews>
    <sheetView topLeftCell="A70" workbookViewId="0">
      <selection activeCell="A82" sqref="A82:XFD82"/>
    </sheetView>
  </sheetViews>
  <sheetFormatPr defaultRowHeight="15"/>
  <cols>
    <col min="1" max="1" width="70.7109375" style="34" customWidth="1"/>
    <col min="2" max="2" width="12.7109375" style="34" customWidth="1"/>
    <col min="3" max="3" width="20.7109375" style="34" customWidth="1"/>
    <col min="4" max="4" width="12.7109375" style="34" customWidth="1"/>
    <col min="5" max="16384" width="9.140625" style="34"/>
  </cols>
  <sheetData>
    <row r="2" spans="1:4">
      <c r="A2" s="34" t="s">
        <v>58</v>
      </c>
    </row>
    <row r="3" spans="1:4">
      <c r="A3" s="34" t="s">
        <v>38</v>
      </c>
    </row>
    <row r="4" spans="1:4" ht="15.75" thickBot="1"/>
    <row r="5" spans="1:4" ht="15.75" thickBot="1">
      <c r="A5" s="35" t="s">
        <v>37</v>
      </c>
      <c r="B5" s="35" t="s">
        <v>47</v>
      </c>
      <c r="C5" s="35" t="s">
        <v>36</v>
      </c>
      <c r="D5" s="35" t="s">
        <v>35</v>
      </c>
    </row>
    <row r="6" spans="1:4" s="45" customFormat="1" ht="15.75" thickBot="1">
      <c r="A6" s="43" t="s">
        <v>59</v>
      </c>
      <c r="B6" s="44">
        <v>1405.88</v>
      </c>
      <c r="C6" s="43" t="s">
        <v>40</v>
      </c>
      <c r="D6" s="44">
        <v>1</v>
      </c>
    </row>
    <row r="7" spans="1:4" s="45" customFormat="1" ht="15.75" thickBot="1">
      <c r="A7" s="43" t="s">
        <v>32</v>
      </c>
      <c r="B7" s="44">
        <v>10775.85</v>
      </c>
      <c r="C7" s="43" t="s">
        <v>33</v>
      </c>
      <c r="D7" s="44">
        <v>19</v>
      </c>
    </row>
    <row r="8" spans="1:4" s="45" customFormat="1" ht="15.75" thickBot="1">
      <c r="A8" s="43" t="s">
        <v>60</v>
      </c>
      <c r="B8" s="44">
        <v>2640</v>
      </c>
      <c r="C8" s="43" t="s">
        <v>4</v>
      </c>
      <c r="D8" s="44">
        <v>26400</v>
      </c>
    </row>
    <row r="9" spans="1:4" s="45" customFormat="1" ht="15.75" thickBot="1">
      <c r="A9" s="43" t="s">
        <v>61</v>
      </c>
      <c r="B9" s="44">
        <v>2640</v>
      </c>
      <c r="C9" s="43" t="s">
        <v>4</v>
      </c>
      <c r="D9" s="44">
        <v>26400</v>
      </c>
    </row>
    <row r="10" spans="1:4" s="45" customFormat="1" ht="15.75" thickBot="1">
      <c r="A10" s="43" t="s">
        <v>62</v>
      </c>
      <c r="B10" s="44">
        <v>2307.48</v>
      </c>
      <c r="C10" s="43" t="s">
        <v>18</v>
      </c>
      <c r="D10" s="44">
        <v>4</v>
      </c>
    </row>
    <row r="11" spans="1:4" s="45" customFormat="1" ht="15.75" thickBot="1">
      <c r="A11" s="43" t="s">
        <v>63</v>
      </c>
      <c r="B11" s="44">
        <v>1027.04</v>
      </c>
      <c r="C11" s="43" t="s">
        <v>40</v>
      </c>
      <c r="D11" s="44">
        <v>2</v>
      </c>
    </row>
    <row r="12" spans="1:4" s="45" customFormat="1" ht="15.75" thickBot="1">
      <c r="A12" s="43" t="s">
        <v>49</v>
      </c>
      <c r="B12" s="44">
        <v>958.06</v>
      </c>
      <c r="C12" s="43" t="s">
        <v>40</v>
      </c>
      <c r="D12" s="44">
        <v>1</v>
      </c>
    </row>
    <row r="13" spans="1:4" s="45" customFormat="1" ht="15.75" thickBot="1">
      <c r="A13" s="43" t="s">
        <v>64</v>
      </c>
      <c r="B13" s="44">
        <v>232.25</v>
      </c>
      <c r="C13" s="43" t="s">
        <v>40</v>
      </c>
      <c r="D13" s="44">
        <v>1</v>
      </c>
    </row>
    <row r="14" spans="1:4" s="45" customFormat="1" ht="15.75" thickBot="1">
      <c r="A14" s="43" t="s">
        <v>65</v>
      </c>
      <c r="B14" s="44">
        <v>82595.25</v>
      </c>
      <c r="C14" s="43" t="s">
        <v>40</v>
      </c>
      <c r="D14" s="44">
        <v>5</v>
      </c>
    </row>
    <row r="15" spans="1:4" s="45" customFormat="1" ht="15.75" thickBot="1">
      <c r="A15" s="43" t="s">
        <v>66</v>
      </c>
      <c r="B15" s="44">
        <v>190460.83</v>
      </c>
      <c r="C15" s="43" t="s">
        <v>48</v>
      </c>
      <c r="D15" s="44">
        <v>1</v>
      </c>
    </row>
    <row r="16" spans="1:4" s="45" customFormat="1" ht="15.75" thickBot="1">
      <c r="A16" s="43" t="s">
        <v>67</v>
      </c>
      <c r="B16" s="44">
        <v>2600.7800000000002</v>
      </c>
      <c r="C16" s="43" t="s">
        <v>5</v>
      </c>
      <c r="D16" s="44">
        <v>2</v>
      </c>
    </row>
    <row r="17" spans="1:4" s="45" customFormat="1" ht="15.75" thickBot="1">
      <c r="A17" s="43" t="s">
        <v>68</v>
      </c>
      <c r="B17" s="44">
        <v>2182.31</v>
      </c>
      <c r="C17" s="43" t="s">
        <v>69</v>
      </c>
      <c r="D17" s="44">
        <v>1</v>
      </c>
    </row>
    <row r="18" spans="1:4" s="45" customFormat="1" ht="15.75" thickBot="1">
      <c r="A18" s="43" t="s">
        <v>70</v>
      </c>
      <c r="B18" s="44">
        <v>1325.16</v>
      </c>
      <c r="C18" s="43" t="s">
        <v>40</v>
      </c>
      <c r="D18" s="44">
        <v>9</v>
      </c>
    </row>
    <row r="19" spans="1:4" s="45" customFormat="1" ht="15.75" thickBot="1">
      <c r="A19" s="43" t="s">
        <v>71</v>
      </c>
      <c r="B19" s="44">
        <v>979.8</v>
      </c>
      <c r="C19" s="43" t="s">
        <v>40</v>
      </c>
      <c r="D19" s="44">
        <v>2</v>
      </c>
    </row>
    <row r="20" spans="1:4" s="45" customFormat="1" ht="15.75" thickBot="1">
      <c r="A20" s="43" t="s">
        <v>72</v>
      </c>
      <c r="B20" s="44">
        <v>578.48</v>
      </c>
      <c r="C20" s="43" t="s">
        <v>40</v>
      </c>
      <c r="D20" s="44">
        <v>7</v>
      </c>
    </row>
    <row r="21" spans="1:4" s="45" customFormat="1" ht="15.75" thickBot="1">
      <c r="A21" s="43" t="s">
        <v>50</v>
      </c>
      <c r="B21" s="44">
        <v>502.32</v>
      </c>
      <c r="C21" s="43" t="s">
        <v>40</v>
      </c>
      <c r="D21" s="44">
        <v>7</v>
      </c>
    </row>
    <row r="22" spans="1:4" s="45" customFormat="1" ht="15.75" thickBot="1">
      <c r="A22" s="43" t="s">
        <v>41</v>
      </c>
      <c r="B22" s="44">
        <v>489.66</v>
      </c>
      <c r="C22" s="43" t="s">
        <v>40</v>
      </c>
      <c r="D22" s="44">
        <v>1</v>
      </c>
    </row>
    <row r="23" spans="1:4" s="45" customFormat="1" ht="15.75" thickBot="1">
      <c r="A23" s="43" t="s">
        <v>73</v>
      </c>
      <c r="B23" s="44">
        <v>448.8</v>
      </c>
      <c r="C23" s="43" t="s">
        <v>4</v>
      </c>
      <c r="D23" s="44">
        <v>26400</v>
      </c>
    </row>
    <row r="24" spans="1:4" s="45" customFormat="1" ht="15.75" thickBot="1">
      <c r="A24" s="43" t="s">
        <v>74</v>
      </c>
      <c r="B24" s="44">
        <v>448.8</v>
      </c>
      <c r="C24" s="43" t="s">
        <v>4</v>
      </c>
      <c r="D24" s="44">
        <v>26400</v>
      </c>
    </row>
    <row r="25" spans="1:4" s="45" customFormat="1" ht="15.75" thickBot="1">
      <c r="A25" s="43" t="s">
        <v>42</v>
      </c>
      <c r="B25" s="44">
        <v>381.43</v>
      </c>
      <c r="C25" s="43" t="s">
        <v>34</v>
      </c>
      <c r="D25" s="44">
        <v>1</v>
      </c>
    </row>
    <row r="26" spans="1:4" s="45" customFormat="1" ht="15.75" thickBot="1">
      <c r="A26" s="43" t="s">
        <v>42</v>
      </c>
      <c r="B26" s="44">
        <v>3373.92</v>
      </c>
      <c r="C26" s="43" t="s">
        <v>48</v>
      </c>
      <c r="D26" s="44">
        <v>4</v>
      </c>
    </row>
    <row r="27" spans="1:4" s="45" customFormat="1" ht="15.75" thickBot="1">
      <c r="A27" s="43" t="s">
        <v>75</v>
      </c>
      <c r="B27" s="44">
        <v>468.82</v>
      </c>
      <c r="C27" s="43" t="s">
        <v>40</v>
      </c>
      <c r="D27" s="44">
        <v>1</v>
      </c>
    </row>
    <row r="28" spans="1:4" s="45" customFormat="1" ht="15.75" thickBot="1">
      <c r="A28" s="43" t="s">
        <v>76</v>
      </c>
      <c r="B28" s="44">
        <v>1153.74</v>
      </c>
      <c r="C28" s="43" t="s">
        <v>5</v>
      </c>
      <c r="D28" s="44">
        <v>2</v>
      </c>
    </row>
    <row r="29" spans="1:4" s="45" customFormat="1" ht="15.75" thickBot="1">
      <c r="A29" s="43" t="s">
        <v>43</v>
      </c>
      <c r="B29" s="44">
        <v>418.08</v>
      </c>
      <c r="C29" s="43" t="s">
        <v>5</v>
      </c>
      <c r="D29" s="44">
        <v>3</v>
      </c>
    </row>
    <row r="30" spans="1:4" s="45" customFormat="1" ht="15.75" thickBot="1">
      <c r="A30" s="43" t="s">
        <v>43</v>
      </c>
      <c r="B30" s="44">
        <v>1982.55</v>
      </c>
      <c r="C30" s="43" t="s">
        <v>5</v>
      </c>
      <c r="D30" s="44">
        <v>3</v>
      </c>
    </row>
    <row r="31" spans="1:4" s="45" customFormat="1" ht="15.75" thickBot="1">
      <c r="A31" s="43" t="s">
        <v>77</v>
      </c>
      <c r="B31" s="44">
        <v>241.44</v>
      </c>
      <c r="C31" s="43" t="s">
        <v>5</v>
      </c>
      <c r="D31" s="44">
        <v>2</v>
      </c>
    </row>
    <row r="32" spans="1:4" s="45" customFormat="1" ht="15.75" thickBot="1">
      <c r="A32" s="43" t="s">
        <v>78</v>
      </c>
      <c r="B32" s="44">
        <v>2119</v>
      </c>
      <c r="C32" s="43" t="s">
        <v>40</v>
      </c>
      <c r="D32" s="44">
        <v>1</v>
      </c>
    </row>
    <row r="33" spans="1:4" s="45" customFormat="1" ht="15.75" thickBot="1">
      <c r="A33" s="43" t="s">
        <v>79</v>
      </c>
      <c r="B33" s="44">
        <v>2933</v>
      </c>
      <c r="C33" s="43" t="s">
        <v>40</v>
      </c>
      <c r="D33" s="44">
        <v>1</v>
      </c>
    </row>
    <row r="34" spans="1:4" s="45" customFormat="1" ht="15.75" thickBot="1">
      <c r="A34" s="43" t="s">
        <v>80</v>
      </c>
      <c r="B34" s="44">
        <v>1473.15</v>
      </c>
      <c r="C34" s="43" t="s">
        <v>4</v>
      </c>
      <c r="D34" s="44">
        <v>105</v>
      </c>
    </row>
    <row r="35" spans="1:4" s="45" customFormat="1" ht="15.75" thickBot="1">
      <c r="A35" s="43" t="s">
        <v>81</v>
      </c>
      <c r="B35" s="44">
        <v>654.45000000000005</v>
      </c>
      <c r="C35" s="43" t="s">
        <v>5</v>
      </c>
      <c r="D35" s="44">
        <v>3</v>
      </c>
    </row>
    <row r="36" spans="1:4" s="45" customFormat="1" ht="15.75" thickBot="1">
      <c r="A36" s="43" t="s">
        <v>82</v>
      </c>
      <c r="B36" s="44">
        <v>799.6</v>
      </c>
      <c r="C36" s="43" t="s">
        <v>5</v>
      </c>
      <c r="D36" s="44">
        <v>10</v>
      </c>
    </row>
    <row r="37" spans="1:4" s="45" customFormat="1" ht="15.75" thickBot="1">
      <c r="A37" s="43" t="s">
        <v>83</v>
      </c>
      <c r="B37" s="44">
        <v>6959.83</v>
      </c>
      <c r="C37" s="43" t="s">
        <v>40</v>
      </c>
      <c r="D37" s="44">
        <v>1</v>
      </c>
    </row>
    <row r="38" spans="1:4" s="45" customFormat="1" ht="15.75" thickBot="1">
      <c r="A38" s="43" t="s">
        <v>84</v>
      </c>
      <c r="B38" s="44">
        <v>2419.12</v>
      </c>
      <c r="C38" s="43" t="s">
        <v>40</v>
      </c>
      <c r="D38" s="44">
        <v>1</v>
      </c>
    </row>
    <row r="39" spans="1:4" s="45" customFormat="1" ht="15.75" thickBot="1">
      <c r="A39" s="43" t="s">
        <v>51</v>
      </c>
      <c r="B39" s="44">
        <v>847.16</v>
      </c>
      <c r="C39" s="43" t="s">
        <v>40</v>
      </c>
      <c r="D39" s="44">
        <v>1</v>
      </c>
    </row>
    <row r="40" spans="1:4" s="45" customFormat="1" ht="15.75" thickBot="1">
      <c r="A40" s="43" t="s">
        <v>52</v>
      </c>
      <c r="B40" s="44">
        <v>1740.04</v>
      </c>
      <c r="C40" s="43" t="s">
        <v>40</v>
      </c>
      <c r="D40" s="44">
        <v>4</v>
      </c>
    </row>
    <row r="41" spans="1:4" s="45" customFormat="1" ht="15.75" thickBot="1">
      <c r="A41" s="43" t="s">
        <v>85</v>
      </c>
      <c r="B41" s="44">
        <v>1793.72</v>
      </c>
      <c r="C41" s="43" t="s">
        <v>4</v>
      </c>
      <c r="D41" s="44">
        <v>4</v>
      </c>
    </row>
    <row r="42" spans="1:4" s="45" customFormat="1" ht="15.75" thickBot="1">
      <c r="A42" s="43" t="s">
        <v>86</v>
      </c>
      <c r="B42" s="44">
        <v>4074.6</v>
      </c>
      <c r="C42" s="43" t="s">
        <v>5</v>
      </c>
      <c r="D42" s="44">
        <v>3</v>
      </c>
    </row>
    <row r="43" spans="1:4" s="45" customFormat="1" ht="15.75" thickBot="1">
      <c r="A43" s="43" t="s">
        <v>87</v>
      </c>
      <c r="B43" s="44">
        <v>3668.78</v>
      </c>
      <c r="C43" s="43" t="s">
        <v>55</v>
      </c>
      <c r="D43" s="44">
        <v>1</v>
      </c>
    </row>
    <row r="44" spans="1:4" s="45" customFormat="1" ht="15.75" thickBot="1">
      <c r="A44" s="43" t="s">
        <v>88</v>
      </c>
      <c r="B44" s="44">
        <v>6098.07</v>
      </c>
      <c r="C44" s="43" t="s">
        <v>89</v>
      </c>
      <c r="D44" s="44">
        <v>1</v>
      </c>
    </row>
    <row r="45" spans="1:4" s="45" customFormat="1" ht="15.75" thickBot="1">
      <c r="A45" s="43" t="s">
        <v>53</v>
      </c>
      <c r="B45" s="44">
        <v>205.37</v>
      </c>
      <c r="C45" s="43" t="s">
        <v>40</v>
      </c>
      <c r="D45" s="44">
        <v>1</v>
      </c>
    </row>
    <row r="46" spans="1:4" s="45" customFormat="1" ht="15.75" thickBot="1">
      <c r="A46" s="43" t="s">
        <v>90</v>
      </c>
      <c r="B46" s="44">
        <v>6747.96</v>
      </c>
      <c r="C46" s="43" t="s">
        <v>40</v>
      </c>
      <c r="D46" s="44">
        <v>2</v>
      </c>
    </row>
    <row r="47" spans="1:4" s="45" customFormat="1" ht="15.75" thickBot="1">
      <c r="A47" s="43" t="s">
        <v>54</v>
      </c>
      <c r="B47" s="44">
        <v>17362.5</v>
      </c>
      <c r="C47" s="43" t="s">
        <v>18</v>
      </c>
      <c r="D47" s="44">
        <v>25</v>
      </c>
    </row>
    <row r="48" spans="1:4" s="45" customFormat="1" ht="15.75" thickBot="1">
      <c r="A48" s="43" t="s">
        <v>91</v>
      </c>
      <c r="B48" s="44">
        <v>2849.4</v>
      </c>
      <c r="C48" s="43" t="s">
        <v>40</v>
      </c>
      <c r="D48" s="44">
        <v>2</v>
      </c>
    </row>
    <row r="49" spans="1:4" s="45" customFormat="1" ht="15.75" thickBot="1">
      <c r="A49" s="43" t="s">
        <v>92</v>
      </c>
      <c r="B49" s="44">
        <v>8023.4</v>
      </c>
      <c r="C49" s="43" t="s">
        <v>40</v>
      </c>
      <c r="D49" s="44">
        <v>4</v>
      </c>
    </row>
    <row r="50" spans="1:4" s="45" customFormat="1" ht="15.75" thickBot="1">
      <c r="A50" s="43" t="s">
        <v>93</v>
      </c>
      <c r="B50" s="44">
        <v>1861.08</v>
      </c>
      <c r="C50" s="43" t="s">
        <v>4</v>
      </c>
      <c r="D50" s="44">
        <v>2.5</v>
      </c>
    </row>
    <row r="51" spans="1:4" s="45" customFormat="1" ht="15.75" thickBot="1">
      <c r="A51" s="43" t="s">
        <v>94</v>
      </c>
      <c r="B51" s="44">
        <v>25344</v>
      </c>
      <c r="C51" s="43" t="s">
        <v>4</v>
      </c>
      <c r="D51" s="44">
        <v>26400</v>
      </c>
    </row>
    <row r="52" spans="1:4" s="45" customFormat="1" ht="15.75" thickBot="1">
      <c r="A52" s="43" t="s">
        <v>95</v>
      </c>
      <c r="B52" s="44">
        <v>26611.200000000001</v>
      </c>
      <c r="C52" s="43" t="s">
        <v>4</v>
      </c>
      <c r="D52" s="44">
        <v>26400</v>
      </c>
    </row>
    <row r="53" spans="1:4" s="45" customFormat="1" ht="15.75" thickBot="1">
      <c r="A53" s="43" t="s">
        <v>96</v>
      </c>
      <c r="B53" s="44">
        <v>6600</v>
      </c>
      <c r="C53" s="43" t="s">
        <v>4</v>
      </c>
      <c r="D53" s="44">
        <v>26400</v>
      </c>
    </row>
    <row r="54" spans="1:4" s="45" customFormat="1" ht="15.75" thickBot="1">
      <c r="A54" s="43" t="s">
        <v>97</v>
      </c>
      <c r="B54" s="44">
        <v>7260</v>
      </c>
      <c r="C54" s="43" t="s">
        <v>4</v>
      </c>
      <c r="D54" s="44">
        <v>26400</v>
      </c>
    </row>
    <row r="55" spans="1:4" s="45" customFormat="1" ht="15.75" thickBot="1">
      <c r="A55" s="43" t="s">
        <v>98</v>
      </c>
      <c r="B55" s="44">
        <v>50160</v>
      </c>
      <c r="C55" s="43" t="s">
        <v>4</v>
      </c>
      <c r="D55" s="44">
        <v>26400</v>
      </c>
    </row>
    <row r="56" spans="1:4" s="45" customFormat="1" ht="15.75" thickBot="1">
      <c r="A56" s="43" t="s">
        <v>99</v>
      </c>
      <c r="B56" s="44">
        <v>51232.5</v>
      </c>
      <c r="C56" s="43" t="s">
        <v>4</v>
      </c>
      <c r="D56" s="44">
        <v>25300</v>
      </c>
    </row>
    <row r="57" spans="1:4" s="45" customFormat="1" ht="15.75" thickBot="1">
      <c r="A57" s="43" t="s">
        <v>100</v>
      </c>
      <c r="B57" s="44">
        <v>43298.97</v>
      </c>
      <c r="C57" s="43" t="s">
        <v>4</v>
      </c>
      <c r="D57" s="44">
        <v>15745.08</v>
      </c>
    </row>
    <row r="58" spans="1:4" s="45" customFormat="1" ht="15.75" thickBot="1">
      <c r="A58" s="43" t="s">
        <v>101</v>
      </c>
      <c r="B58" s="44">
        <v>79622.399999999994</v>
      </c>
      <c r="C58" s="43" t="s">
        <v>4</v>
      </c>
      <c r="D58" s="44">
        <v>26400</v>
      </c>
    </row>
    <row r="59" spans="1:4" s="45" customFormat="1" ht="15.75" thickBot="1">
      <c r="A59" s="43" t="s">
        <v>102</v>
      </c>
      <c r="B59" s="44">
        <v>108768</v>
      </c>
      <c r="C59" s="43" t="s">
        <v>4</v>
      </c>
      <c r="D59" s="44">
        <v>26400</v>
      </c>
    </row>
    <row r="60" spans="1:4" s="45" customFormat="1" ht="15.75" thickBot="1">
      <c r="A60" s="43" t="s">
        <v>103</v>
      </c>
      <c r="B60" s="44">
        <v>115368</v>
      </c>
      <c r="C60" s="43" t="s">
        <v>4</v>
      </c>
      <c r="D60" s="44">
        <v>26400</v>
      </c>
    </row>
    <row r="61" spans="1:4" s="45" customFormat="1" ht="15.75" thickBot="1">
      <c r="A61" s="43" t="s">
        <v>104</v>
      </c>
      <c r="B61" s="44">
        <v>2320.6999999999998</v>
      </c>
      <c r="C61" s="43" t="s">
        <v>5</v>
      </c>
      <c r="D61" s="44">
        <v>2</v>
      </c>
    </row>
    <row r="62" spans="1:4" s="45" customFormat="1" ht="15.75" thickBot="1">
      <c r="A62" s="43" t="s">
        <v>28</v>
      </c>
      <c r="B62" s="44">
        <v>427.22</v>
      </c>
      <c r="C62" s="43" t="s">
        <v>40</v>
      </c>
      <c r="D62" s="44">
        <v>1</v>
      </c>
    </row>
    <row r="63" spans="1:4" s="45" customFormat="1" ht="15.75" thickBot="1">
      <c r="A63" s="43" t="s">
        <v>105</v>
      </c>
      <c r="B63" s="44">
        <v>2376</v>
      </c>
      <c r="C63" s="43" t="s">
        <v>4</v>
      </c>
      <c r="D63" s="44">
        <v>26400</v>
      </c>
    </row>
    <row r="64" spans="1:4" s="45" customFormat="1" ht="15.75" thickBot="1">
      <c r="A64" s="43" t="s">
        <v>106</v>
      </c>
      <c r="B64" s="44">
        <v>2376</v>
      </c>
      <c r="C64" s="43" t="s">
        <v>4</v>
      </c>
      <c r="D64" s="44">
        <v>26400</v>
      </c>
    </row>
    <row r="65" spans="1:4" s="45" customFormat="1" ht="15.75" thickBot="1">
      <c r="A65" s="43" t="s">
        <v>107</v>
      </c>
      <c r="B65" s="44">
        <v>14095.8</v>
      </c>
      <c r="C65" s="43" t="s">
        <v>108</v>
      </c>
      <c r="D65" s="44">
        <v>10</v>
      </c>
    </row>
    <row r="66" spans="1:4" s="45" customFormat="1" ht="15.75" thickBot="1">
      <c r="A66" s="43" t="s">
        <v>109</v>
      </c>
      <c r="B66" s="44">
        <v>3265.71</v>
      </c>
      <c r="C66" s="43" t="s">
        <v>110</v>
      </c>
      <c r="D66" s="44">
        <v>1</v>
      </c>
    </row>
    <row r="67" spans="1:4" s="45" customFormat="1" ht="15.75" thickBot="1">
      <c r="A67" s="43" t="s">
        <v>111</v>
      </c>
      <c r="B67" s="44">
        <v>7002.15</v>
      </c>
      <c r="C67" s="43" t="s">
        <v>40</v>
      </c>
      <c r="D67" s="44">
        <v>1</v>
      </c>
    </row>
    <row r="68" spans="1:4" s="45" customFormat="1" ht="15.75" thickBot="1">
      <c r="A68" s="43" t="s">
        <v>112</v>
      </c>
      <c r="B68" s="44">
        <v>639.1</v>
      </c>
      <c r="C68" s="43" t="s">
        <v>40</v>
      </c>
      <c r="D68" s="44">
        <v>2</v>
      </c>
    </row>
    <row r="69" spans="1:4" s="45" customFormat="1" ht="15.75" thickBot="1">
      <c r="A69" s="43" t="s">
        <v>113</v>
      </c>
      <c r="B69" s="44">
        <v>10032</v>
      </c>
      <c r="C69" s="43" t="s">
        <v>4</v>
      </c>
      <c r="D69" s="44">
        <v>26400</v>
      </c>
    </row>
    <row r="70" spans="1:4" s="45" customFormat="1" ht="15.75" thickBot="1">
      <c r="A70" s="43" t="s">
        <v>114</v>
      </c>
      <c r="B70" s="44">
        <v>10824</v>
      </c>
      <c r="C70" s="43" t="s">
        <v>4</v>
      </c>
      <c r="D70" s="44">
        <v>26400</v>
      </c>
    </row>
    <row r="71" spans="1:4" s="45" customFormat="1" ht="15.75" thickBot="1">
      <c r="A71" s="43" t="s">
        <v>115</v>
      </c>
      <c r="B71" s="44">
        <v>4948.6000000000004</v>
      </c>
      <c r="C71" s="43" t="s">
        <v>40</v>
      </c>
      <c r="D71" s="44">
        <v>2</v>
      </c>
    </row>
    <row r="72" spans="1:4" s="45" customFormat="1" ht="15.75" thickBot="1">
      <c r="A72" s="43" t="s">
        <v>116</v>
      </c>
      <c r="B72" s="44">
        <v>535.36</v>
      </c>
      <c r="C72" s="43" t="s">
        <v>40</v>
      </c>
      <c r="D72" s="44">
        <v>1</v>
      </c>
    </row>
    <row r="73" spans="1:4" s="45" customFormat="1" ht="15.75" thickBot="1">
      <c r="A73" s="43" t="s">
        <v>117</v>
      </c>
      <c r="B73" s="44">
        <v>294.48</v>
      </c>
      <c r="C73" s="43" t="s">
        <v>40</v>
      </c>
      <c r="D73" s="44">
        <v>2</v>
      </c>
    </row>
    <row r="74" spans="1:4" s="45" customFormat="1" ht="15.75" thickBot="1">
      <c r="A74" s="43" t="s">
        <v>118</v>
      </c>
      <c r="B74" s="44">
        <v>1531.62</v>
      </c>
      <c r="C74" s="43" t="s">
        <v>119</v>
      </c>
      <c r="D74" s="44">
        <v>6</v>
      </c>
    </row>
    <row r="75" spans="1:4" s="45" customFormat="1" ht="15.75" thickBot="1">
      <c r="A75" s="43" t="s">
        <v>120</v>
      </c>
      <c r="B75" s="44">
        <v>4710.72</v>
      </c>
      <c r="C75" s="43" t="s">
        <v>121</v>
      </c>
      <c r="D75" s="44">
        <v>12</v>
      </c>
    </row>
    <row r="76" spans="1:4" s="45" customFormat="1" ht="15.75" thickBot="1">
      <c r="A76" s="43" t="s">
        <v>122</v>
      </c>
      <c r="B76" s="44">
        <v>582.9</v>
      </c>
      <c r="C76" s="43" t="s">
        <v>40</v>
      </c>
      <c r="D76" s="44">
        <v>1</v>
      </c>
    </row>
    <row r="77" spans="1:4" s="45" customFormat="1" ht="15.75" thickBot="1">
      <c r="A77" s="43" t="s">
        <v>123</v>
      </c>
      <c r="B77" s="44">
        <v>14551.42</v>
      </c>
      <c r="C77" s="43" t="s">
        <v>40</v>
      </c>
      <c r="D77" s="44">
        <v>26</v>
      </c>
    </row>
    <row r="78" spans="1:4" s="45" customFormat="1" ht="15.75" thickBot="1">
      <c r="A78" s="43" t="s">
        <v>124</v>
      </c>
      <c r="B78" s="44">
        <v>1888.85</v>
      </c>
      <c r="C78" s="43" t="s">
        <v>40</v>
      </c>
      <c r="D78" s="44">
        <v>1</v>
      </c>
    </row>
    <row r="79" spans="1:4" s="45" customFormat="1" ht="15.75" thickBot="1">
      <c r="A79" s="43" t="s">
        <v>125</v>
      </c>
      <c r="B79" s="44">
        <v>1293.9000000000001</v>
      </c>
      <c r="C79" s="43" t="s">
        <v>48</v>
      </c>
      <c r="D79" s="44">
        <v>1</v>
      </c>
    </row>
    <row r="80" spans="1:4" s="45" customFormat="1" ht="15.75" thickBot="1">
      <c r="A80" s="43" t="s">
        <v>126</v>
      </c>
      <c r="B80" s="44">
        <v>906.39</v>
      </c>
      <c r="C80" s="43" t="s">
        <v>40</v>
      </c>
      <c r="D80" s="44">
        <v>1</v>
      </c>
    </row>
    <row r="81" spans="1:4" s="45" customFormat="1" ht="15.75" thickBot="1">
      <c r="A81" s="43" t="s">
        <v>127</v>
      </c>
      <c r="B81" s="44">
        <v>16.5</v>
      </c>
      <c r="C81" s="43" t="s">
        <v>5</v>
      </c>
      <c r="D81" s="44">
        <v>0.01</v>
      </c>
    </row>
    <row r="82" spans="1:4" s="45" customFormat="1" ht="15.75" thickBot="1">
      <c r="A82" s="43" t="s">
        <v>128</v>
      </c>
      <c r="B82" s="44">
        <v>2217.8000000000002</v>
      </c>
      <c r="C82" s="43" t="s">
        <v>40</v>
      </c>
      <c r="D82" s="44">
        <v>2</v>
      </c>
    </row>
    <row r="83" spans="1:4" ht="15.75" thickBot="1">
      <c r="A83" s="37"/>
      <c r="B83" s="39">
        <f>SUM(B6:B82)</f>
        <v>986351.24999999988</v>
      </c>
      <c r="C83" s="37"/>
      <c r="D83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столярова 42</vt:lpstr>
      <vt:lpstr>накоп 2020</vt:lpstr>
      <vt:lpstr>Лист3</vt:lpstr>
      <vt:lpstr>'столярова 42'!Область_печати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2020-02-13T02:31:55Z</cp:lastPrinted>
  <dcterms:created xsi:type="dcterms:W3CDTF">2016-03-18T02:51:51Z</dcterms:created>
  <dcterms:modified xsi:type="dcterms:W3CDTF">2022-02-16T07:30:07Z</dcterms:modified>
</cp:coreProperties>
</file>