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Александро-Заводская, д. 19" sheetId="1" r:id="rId1"/>
    <sheet name="Работы 2020" sheetId="5" r:id="rId2"/>
    <sheet name="Справка" sheetId="6" r:id="rId3"/>
  </sheets>
  <externalReferences>
    <externalReference r:id="rId4"/>
  </externalReferences>
  <definedNames>
    <definedName name="_xlnm._FilterDatabase" localSheetId="1" hidden="1">'Работы 2020'!$A$3:$E$20</definedName>
    <definedName name="_xlnm.Print_Area" localSheetId="0">'Александро-Заводская, д. 19'!$A$1:$D$49</definedName>
  </definedNames>
  <calcPr calcId="145621"/>
</workbook>
</file>

<file path=xl/calcChain.xml><?xml version="1.0" encoding="utf-8"?>
<calcChain xmlns="http://schemas.openxmlformats.org/spreadsheetml/2006/main">
  <c r="B26" i="1" l="1"/>
  <c r="B15" i="1"/>
  <c r="B12" i="1"/>
  <c r="B23" i="5"/>
  <c r="B22" i="1" l="1"/>
  <c r="B36" i="1"/>
  <c r="B40" i="1"/>
  <c r="B8" i="1"/>
  <c r="B7" i="1"/>
  <c r="B18" i="1"/>
  <c r="B46" i="1" l="1"/>
  <c r="H46" i="1" s="1"/>
  <c r="B10" i="1"/>
  <c r="B47" i="1" l="1"/>
  <c r="B48" i="1" s="1"/>
  <c r="B49" i="1" s="1"/>
</calcChain>
</file>

<file path=xl/sharedStrings.xml><?xml version="1.0" encoding="utf-8"?>
<sst xmlns="http://schemas.openxmlformats.org/spreadsheetml/2006/main" count="195" uniqueCount="92">
  <si>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</si>
  <si>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</si>
  <si>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</si>
  <si>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</si>
  <si>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</si>
  <si>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</si>
  <si>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</si>
  <si>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</si>
  <si>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</si>
  <si>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</si>
  <si>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</si>
  <si>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</si>
  <si>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</si>
  <si>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</si>
  <si>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</si>
  <si>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</si>
  <si>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</si>
  <si>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</si>
  <si>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</si>
  <si>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</si>
  <si>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</si>
  <si>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</si>
  <si>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</si>
  <si>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</si>
  <si>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</si>
  <si>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</si>
  <si>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</si>
  <si>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Александро-Заводская, д. 19</t>
  </si>
  <si>
    <t>Кол-во</t>
  </si>
  <si>
    <t>Ед.изм</t>
  </si>
  <si>
    <t>Наименование работ</t>
  </si>
  <si>
    <t xml:space="preserve">По адресу АЛЕК-ЗАВОДСКАЯ ул. д.19                                      </t>
  </si>
  <si>
    <t>Доходы по дому:</t>
  </si>
  <si>
    <t>шт.</t>
  </si>
  <si>
    <t>Справка об уровне сбора платы за жилое помещение по состоянию на 17.02.2020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</si>
  <si>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</si>
  <si>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</si>
  <si>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</si>
  <si>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</si>
  <si>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</si>
  <si>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</si>
  <si>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</si>
  <si>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</si>
  <si>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</si>
  <si>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</si>
  <si>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</si>
  <si>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АЛЕК-ЗАВОДСКАЯ ул. д.19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</si>
  <si>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</si>
  <si>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</si>
  <si>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</si>
  <si>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</si>
  <si>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</si>
  <si>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</si>
  <si>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</si>
  <si>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</si>
  <si>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</si>
  <si>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</si>
  <si>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</si>
  <si>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</si>
  <si>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</si>
  <si>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</si>
  <si>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</si>
  <si>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</si>
  <si>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</si>
  <si>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Вывоз ТКО 1,2 кв. 2020 г. К=0,6;0,8;0,85;0,9;1</t>
  </si>
  <si>
    <t>Выезд а/машины по заявке</t>
  </si>
  <si>
    <t>выезд</t>
  </si>
  <si>
    <t>Монтаж освещения над под-м с точкой подкл.от тамб-го осв.(прож.с фото-</t>
  </si>
  <si>
    <t>1подъезд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</si>
  <si>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</si>
  <si>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</si>
  <si>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Отключение отопления</t>
  </si>
  <si>
    <t>Очистка канализационной сети</t>
  </si>
  <si>
    <t>Содержание ДРС 1,2 кв. 2020 г.коэф. 0,6</t>
  </si>
  <si>
    <t>Содержание ДРС 3,4 кв. 2020 г.коэф. 0,6</t>
  </si>
  <si>
    <t>Уборка МОП 1,2 кв. 2020 г. К=0,6</t>
  </si>
  <si>
    <t>Уборка МОП 3,4 кв. 2020 г. К=0,6</t>
  </si>
  <si>
    <t>Уборка придомовой территории 1,2 кв. 2020 г. К=0,6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</si>
  <si>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</si>
  <si>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</si>
  <si>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</si>
  <si>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Устройство врезки д 15 для промывки системы отопления</t>
  </si>
  <si>
    <t>освещение теплового узла от входа в подвал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</si>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</sst>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3" fontId="2" fillId="0" borderId="2" xfId="3" applyFont="1" applyFill="1" applyBorder="1" applyAlignment="1">
      <alignment horizontal="center" vertical="center"/>
    </xf>
    <xf numFmtId="0" fontId="0" fillId="0" borderId="0" xfId="0" applyFill="1"/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3" fontId="4" fillId="0" borderId="2" xfId="3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/>
    <xf numFmtId="0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left" vertical="center" wrapText="1"/>
    </xf>
    <xf numFmtId="0" fontId="30" fillId="34" borderId="12" xfId="0" applyNumberFormat="1" applyFont="1" applyFill="1" applyBorder="1" applyAlignment="1" applyProtection="1">
      <alignment horizontal="left" vertical="center" wrapText="1"/>
    </xf>
    <xf numFmtId="4" fontId="30" fillId="34" borderId="11" xfId="0" applyNumberFormat="1" applyFont="1" applyFill="1" applyBorder="1" applyAlignment="1" applyProtection="1">
      <alignment horizontal="center" vertical="top" wrapText="1"/>
    </xf>
    <xf numFmtId="2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center" vertical="center" wrapText="1"/>
    </xf>
    <xf numFmtId="4" fontId="30" fillId="34" borderId="11" xfId="0" applyNumberFormat="1" applyFont="1" applyFill="1" applyBorder="1" applyAlignment="1" applyProtection="1">
      <alignment horizontal="center" vertical="center" wrapText="1"/>
    </xf>
    <xf numFmtId="2" fontId="30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4" fillId="0" borderId="15" xfId="0" applyNumberFormat="1" applyFont="1" applyFill="1" applyBorder="1"/>
    <xf numFmtId="49" fontId="0" fillId="33" borderId="15" xfId="0" applyNumberFormat="1" applyFill="1" applyBorder="1"/>
    <xf numFmtId="164" fontId="0" fillId="33" borderId="15" xfId="0" applyNumberFormat="1" applyFill="1" applyBorder="1"/>
    <xf numFmtId="0" fontId="0" fillId="33" borderId="0" xfId="0" applyFill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4" borderId="12" xfId="0" applyNumberFormat="1" applyFont="1" applyFill="1" applyBorder="1" applyAlignment="1" applyProtection="1">
      <alignment horizontal="center" vertical="top" wrapText="1"/>
    </xf>
    <xf numFmtId="0" fontId="30" fillId="34" borderId="13" xfId="0" applyNumberFormat="1" applyFont="1" applyFill="1" applyBorder="1" applyAlignment="1" applyProtection="1">
      <alignment horizontal="center" vertical="top" wrapText="1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  <xf numFmtId="0" fontId="29" fillId="34" borderId="0" xfId="0" applyNumberFormat="1" applyFont="1" applyFill="1" applyBorder="1" applyAlignment="1" applyProtection="1">
      <alignment horizontal="center" vertical="top" wrapText="1"/>
    </xf>
    <xf numFmtId="0" fontId="30" fillId="34" borderId="14" xfId="0" applyNumberFormat="1" applyFont="1" applyFill="1" applyBorder="1" applyAlignment="1" applyProtection="1">
      <alignment horizontal="left" vertical="center" wrapText="1"/>
    </xf>
    <xf numFmtId="0" fontId="30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9"/>
  <sheetViews>
    <sheetView tabSelected="1" workbookViewId="0">
      <pane ySplit="3" topLeftCell="A34" activePane="bottomLeft" state="frozen"/>
      <selection pane="bottomLeft" activeCell="L50" sqref="L50"/>
    </sheetView>
  </sheetViews>
  <sheetFormatPr defaultRowHeight="15" x14ac:dyDescent="0.25"/>
  <cols>
    <col min="1" max="1" width="68.7109375" style="5" customWidth="1"/>
    <col min="2" max="2" width="20.42578125" style="7" customWidth="1"/>
    <col min="3" max="3" width="12.140625" style="3" customWidth="1"/>
    <col min="4" max="4" width="14.71093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2" customHeight="1" x14ac:dyDescent="0.25">
      <c r="A1" s="52" t="s">
        <v>6</v>
      </c>
      <c r="B1" s="52"/>
      <c r="C1" s="52"/>
      <c r="D1" s="52"/>
    </row>
    <row r="2" spans="1:4" s="8" customFormat="1" ht="15.75" x14ac:dyDescent="0.25">
      <c r="A2" s="24" t="s">
        <v>27</v>
      </c>
      <c r="B2" s="54" t="s">
        <v>83</v>
      </c>
      <c r="C2" s="54"/>
      <c r="D2" s="54"/>
    </row>
    <row r="3" spans="1:4" ht="57" x14ac:dyDescent="0.25">
      <c r="A3" s="9" t="s">
        <v>2</v>
      </c>
      <c r="B3" s="10" t="s">
        <v>26</v>
      </c>
      <c r="C3" s="11" t="s">
        <v>0</v>
      </c>
      <c r="D3" s="27" t="s">
        <v>1</v>
      </c>
    </row>
    <row r="4" spans="1:4" x14ac:dyDescent="0.25">
      <c r="A4" s="55" t="s">
        <v>32</v>
      </c>
      <c r="B4" s="55"/>
      <c r="C4" s="55"/>
      <c r="D4" s="55"/>
    </row>
    <row r="5" spans="1:4" x14ac:dyDescent="0.25">
      <c r="A5" s="13" t="s">
        <v>84</v>
      </c>
      <c r="B5" s="28">
        <v>62645.89</v>
      </c>
      <c r="C5" s="44" t="s">
        <v>61</v>
      </c>
      <c r="D5" s="12"/>
    </row>
    <row r="6" spans="1:4" x14ac:dyDescent="0.25">
      <c r="A6" s="13" t="s">
        <v>85</v>
      </c>
      <c r="B6" s="28">
        <v>98231.67</v>
      </c>
      <c r="C6" s="44" t="s">
        <v>61</v>
      </c>
      <c r="D6" s="12"/>
    </row>
    <row r="7" spans="1:4" x14ac:dyDescent="0.25">
      <c r="A7" s="13" t="s">
        <v>86</v>
      </c>
      <c r="B7" s="28">
        <f>B6-B5</f>
        <v>35585.78</v>
      </c>
      <c r="C7" s="44" t="s">
        <v>61</v>
      </c>
      <c r="D7" s="12"/>
    </row>
    <row r="8" spans="1:4" x14ac:dyDescent="0.25">
      <c r="A8" s="14" t="s">
        <v>7</v>
      </c>
      <c r="B8" s="28">
        <f>B9</f>
        <v>0</v>
      </c>
      <c r="C8" s="44" t="s">
        <v>61</v>
      </c>
      <c r="D8" s="12"/>
    </row>
    <row r="9" spans="1:4" x14ac:dyDescent="0.25">
      <c r="A9" s="15" t="s">
        <v>8</v>
      </c>
      <c r="B9" s="29">
        <v>0</v>
      </c>
      <c r="C9" s="23" t="s">
        <v>61</v>
      </c>
      <c r="D9" s="12"/>
    </row>
    <row r="10" spans="1:4" x14ac:dyDescent="0.25">
      <c r="A10" s="16" t="s">
        <v>87</v>
      </c>
      <c r="B10" s="30">
        <f>B5+B8</f>
        <v>62645.89</v>
      </c>
      <c r="C10" s="44" t="s">
        <v>61</v>
      </c>
      <c r="D10" s="17"/>
    </row>
    <row r="11" spans="1:4" x14ac:dyDescent="0.25">
      <c r="A11" s="53" t="s">
        <v>9</v>
      </c>
      <c r="B11" s="53"/>
      <c r="C11" s="53"/>
      <c r="D11" s="53"/>
    </row>
    <row r="12" spans="1:4" ht="15.75" thickBot="1" x14ac:dyDescent="0.3">
      <c r="A12" s="19" t="s">
        <v>10</v>
      </c>
      <c r="B12" s="30">
        <f>B13+B14</f>
        <v>13363.92</v>
      </c>
      <c r="C12" s="44" t="s">
        <v>61</v>
      </c>
      <c r="D12" s="17"/>
    </row>
    <row r="13" spans="1:4" s="34" customFormat="1" ht="15.75" thickBot="1" x14ac:dyDescent="0.3">
      <c r="A13" s="46" t="s">
        <v>79</v>
      </c>
      <c r="B13" s="47">
        <v>6541.2</v>
      </c>
      <c r="C13" s="46" t="s">
        <v>5</v>
      </c>
      <c r="D13" s="47">
        <v>1656</v>
      </c>
    </row>
    <row r="14" spans="1:4" s="34" customFormat="1" ht="15.75" thickBot="1" x14ac:dyDescent="0.3">
      <c r="A14" s="46" t="s">
        <v>80</v>
      </c>
      <c r="B14" s="47">
        <v>6822.72</v>
      </c>
      <c r="C14" s="46" t="s">
        <v>4</v>
      </c>
      <c r="D14" s="47">
        <v>1656</v>
      </c>
    </row>
    <row r="15" spans="1:4" ht="29.25" thickBot="1" x14ac:dyDescent="0.3">
      <c r="A15" s="19" t="s">
        <v>11</v>
      </c>
      <c r="B15" s="30">
        <f>B17+B16</f>
        <v>3671.0200000000004</v>
      </c>
      <c r="C15" s="44" t="s">
        <v>61</v>
      </c>
      <c r="D15" s="17"/>
    </row>
    <row r="16" spans="1:4" s="34" customFormat="1" ht="15.75" thickBot="1" x14ac:dyDescent="0.3">
      <c r="A16" s="46" t="s">
        <v>75</v>
      </c>
      <c r="B16" s="47">
        <v>2201.8200000000002</v>
      </c>
      <c r="C16" s="46" t="s">
        <v>4</v>
      </c>
      <c r="D16" s="47">
        <v>1655.5</v>
      </c>
    </row>
    <row r="17" spans="1:5" s="34" customFormat="1" ht="15.75" thickBot="1" x14ac:dyDescent="0.3">
      <c r="A17" s="46" t="s">
        <v>76</v>
      </c>
      <c r="B17" s="47">
        <v>1469.2</v>
      </c>
      <c r="C17" s="46" t="s">
        <v>4</v>
      </c>
      <c r="D17" s="47">
        <v>885.06</v>
      </c>
    </row>
    <row r="18" spans="1:5" ht="15.75" thickBot="1" x14ac:dyDescent="0.3">
      <c r="A18" s="19" t="s">
        <v>12</v>
      </c>
      <c r="B18" s="30">
        <f>B19+B20</f>
        <v>1358.07</v>
      </c>
      <c r="C18" s="20"/>
      <c r="D18" s="21"/>
    </row>
    <row r="19" spans="1:5" s="34" customFormat="1" ht="15.75" thickBot="1" x14ac:dyDescent="0.3">
      <c r="A19" s="46" t="s">
        <v>64</v>
      </c>
      <c r="B19" s="47">
        <v>1358.07</v>
      </c>
      <c r="C19" s="46" t="s">
        <v>13</v>
      </c>
      <c r="D19" s="47">
        <v>21</v>
      </c>
    </row>
    <row r="20" spans="1:5" s="18" customFormat="1" x14ac:dyDescent="0.25">
      <c r="A20" s="25"/>
      <c r="B20" s="31"/>
      <c r="C20" s="26"/>
      <c r="D20" s="26"/>
    </row>
    <row r="21" spans="1:5" ht="28.5" x14ac:dyDescent="0.25">
      <c r="A21" s="19" t="s">
        <v>14</v>
      </c>
      <c r="B21" s="30">
        <v>0</v>
      </c>
      <c r="C21" s="44" t="s">
        <v>61</v>
      </c>
      <c r="D21" s="17"/>
    </row>
    <row r="22" spans="1:5" ht="43.5" thickBot="1" x14ac:dyDescent="0.3">
      <c r="A22" s="19" t="s">
        <v>15</v>
      </c>
      <c r="B22" s="32">
        <f>SUM(B23:B25)</f>
        <v>2019.4</v>
      </c>
      <c r="C22" s="44" t="s">
        <v>61</v>
      </c>
      <c r="D22" s="22"/>
    </row>
    <row r="23" spans="1:5" s="34" customFormat="1" ht="15.75" thickBot="1" x14ac:dyDescent="0.3">
      <c r="A23" s="46" t="s">
        <v>67</v>
      </c>
      <c r="B23" s="47">
        <v>1784.26</v>
      </c>
      <c r="C23" s="46" t="s">
        <v>68</v>
      </c>
      <c r="D23" s="47">
        <v>1</v>
      </c>
    </row>
    <row r="24" spans="1:5" s="34" customFormat="1" ht="15.75" thickBot="1" x14ac:dyDescent="0.3">
      <c r="A24" s="46" t="s">
        <v>82</v>
      </c>
      <c r="B24" s="47">
        <v>235.14</v>
      </c>
      <c r="C24" s="46" t="s">
        <v>5</v>
      </c>
      <c r="D24" s="47">
        <v>6</v>
      </c>
    </row>
    <row r="25" spans="1:5" s="18" customFormat="1" x14ac:dyDescent="0.25">
      <c r="A25" s="25"/>
      <c r="B25" s="31"/>
      <c r="C25" s="26"/>
      <c r="D25" s="26"/>
    </row>
    <row r="26" spans="1:5" ht="43.5" thickBot="1" x14ac:dyDescent="0.3">
      <c r="A26" s="19" t="s">
        <v>16</v>
      </c>
      <c r="B26" s="30">
        <f>SUM(B27:B30)</f>
        <v>6848.6100000000006</v>
      </c>
      <c r="C26" s="44" t="s">
        <v>61</v>
      </c>
      <c r="D26" s="17"/>
      <c r="E26" s="4" t="s">
        <v>3</v>
      </c>
    </row>
    <row r="27" spans="1:5" s="34" customFormat="1" ht="15.75" thickBot="1" x14ac:dyDescent="0.3">
      <c r="A27" s="46" t="s">
        <v>71</v>
      </c>
      <c r="B27" s="47">
        <v>1117.43</v>
      </c>
      <c r="C27" s="46" t="s">
        <v>33</v>
      </c>
      <c r="D27" s="47">
        <v>1</v>
      </c>
    </row>
    <row r="28" spans="1:5" s="34" customFormat="1" ht="15.75" thickBot="1" x14ac:dyDescent="0.3">
      <c r="A28" s="46" t="s">
        <v>72</v>
      </c>
      <c r="B28" s="47">
        <v>2508.48</v>
      </c>
      <c r="C28" s="46" t="s">
        <v>5</v>
      </c>
      <c r="D28" s="47">
        <v>18</v>
      </c>
    </row>
    <row r="29" spans="1:5" s="34" customFormat="1" ht="15.75" thickBot="1" x14ac:dyDescent="0.3">
      <c r="A29" s="46" t="s">
        <v>65</v>
      </c>
      <c r="B29" s="47">
        <v>1134.3</v>
      </c>
      <c r="C29" s="46" t="s">
        <v>66</v>
      </c>
      <c r="D29" s="47">
        <v>2</v>
      </c>
    </row>
    <row r="30" spans="1:5" s="34" customFormat="1" ht="15.75" thickBot="1" x14ac:dyDescent="0.3">
      <c r="A30" s="46" t="s">
        <v>81</v>
      </c>
      <c r="B30" s="47">
        <v>2088.4</v>
      </c>
      <c r="C30" s="46" t="s">
        <v>33</v>
      </c>
      <c r="D30" s="47">
        <v>2</v>
      </c>
    </row>
    <row r="31" spans="1:5" ht="28.5" x14ac:dyDescent="0.25">
      <c r="A31" s="19" t="s">
        <v>17</v>
      </c>
      <c r="B31" s="30">
        <v>0</v>
      </c>
      <c r="C31" s="44" t="s">
        <v>61</v>
      </c>
      <c r="D31" s="17"/>
    </row>
    <row r="32" spans="1:5" ht="28.5" x14ac:dyDescent="0.25">
      <c r="A32" s="19" t="s">
        <v>18</v>
      </c>
      <c r="B32" s="30">
        <v>0</v>
      </c>
      <c r="C32" s="44" t="s">
        <v>61</v>
      </c>
      <c r="D32" s="17"/>
    </row>
    <row r="33" spans="1:8" x14ac:dyDescent="0.25">
      <c r="A33" s="19" t="s">
        <v>19</v>
      </c>
      <c r="B33" s="30">
        <v>0</v>
      </c>
      <c r="C33" s="44" t="s">
        <v>61</v>
      </c>
      <c r="D33" s="17"/>
    </row>
    <row r="34" spans="1:8" ht="28.5" x14ac:dyDescent="0.25">
      <c r="A34" s="19" t="s">
        <v>20</v>
      </c>
      <c r="B34" s="30">
        <v>0</v>
      </c>
      <c r="C34" s="44" t="s">
        <v>61</v>
      </c>
      <c r="D34" s="17"/>
    </row>
    <row r="35" spans="1:8" ht="28.5" x14ac:dyDescent="0.25">
      <c r="A35" s="19" t="s">
        <v>21</v>
      </c>
      <c r="B35" s="30">
        <v>0</v>
      </c>
      <c r="C35" s="44" t="s">
        <v>61</v>
      </c>
      <c r="D35" s="17"/>
    </row>
    <row r="36" spans="1:8" ht="29.25" thickBot="1" x14ac:dyDescent="0.3">
      <c r="A36" s="19" t="s">
        <v>22</v>
      </c>
      <c r="B36" s="30">
        <f>SUM(B37:B38)</f>
        <v>2484</v>
      </c>
      <c r="C36" s="44" t="s">
        <v>61</v>
      </c>
      <c r="D36" s="17"/>
    </row>
    <row r="37" spans="1:8" s="34" customFormat="1" ht="15.75" thickBot="1" x14ac:dyDescent="0.3">
      <c r="A37" s="46" t="s">
        <v>73</v>
      </c>
      <c r="B37" s="47">
        <v>1175.76</v>
      </c>
      <c r="C37" s="46" t="s">
        <v>5</v>
      </c>
      <c r="D37" s="47">
        <v>1656</v>
      </c>
    </row>
    <row r="38" spans="1:8" s="34" customFormat="1" ht="15.75" thickBot="1" x14ac:dyDescent="0.3">
      <c r="A38" s="46" t="s">
        <v>74</v>
      </c>
      <c r="B38" s="47">
        <v>1308.24</v>
      </c>
      <c r="C38" s="46" t="s">
        <v>4</v>
      </c>
      <c r="D38" s="47">
        <v>1656</v>
      </c>
    </row>
    <row r="39" spans="1:8" ht="28.5" x14ac:dyDescent="0.25">
      <c r="A39" s="19" t="s">
        <v>23</v>
      </c>
      <c r="B39" s="30">
        <v>0</v>
      </c>
      <c r="C39" s="44" t="s">
        <v>61</v>
      </c>
      <c r="D39" s="17"/>
    </row>
    <row r="40" spans="1:8" ht="57.75" thickBot="1" x14ac:dyDescent="0.3">
      <c r="A40" s="19" t="s">
        <v>24</v>
      </c>
      <c r="B40" s="30">
        <f>SUM(B41:B44)</f>
        <v>8490.66</v>
      </c>
      <c r="C40" s="44" t="s">
        <v>61</v>
      </c>
      <c r="D40" s="17"/>
    </row>
    <row r="41" spans="1:8" s="34" customFormat="1" ht="15.75" thickBot="1" x14ac:dyDescent="0.3">
      <c r="A41" s="46" t="s">
        <v>69</v>
      </c>
      <c r="B41" s="47">
        <v>28.15</v>
      </c>
      <c r="C41" s="46" t="s">
        <v>4</v>
      </c>
      <c r="D41" s="47">
        <v>1656</v>
      </c>
    </row>
    <row r="42" spans="1:8" s="34" customFormat="1" ht="15.75" thickBot="1" x14ac:dyDescent="0.3">
      <c r="A42" s="46" t="s">
        <v>70</v>
      </c>
      <c r="B42" s="47">
        <v>28.15</v>
      </c>
      <c r="C42" s="46" t="s">
        <v>4</v>
      </c>
      <c r="D42" s="47">
        <v>1656</v>
      </c>
    </row>
    <row r="43" spans="1:8" s="34" customFormat="1" ht="15.75" thickBot="1" x14ac:dyDescent="0.3">
      <c r="A43" s="46" t="s">
        <v>77</v>
      </c>
      <c r="B43" s="47">
        <v>4072.53</v>
      </c>
      <c r="C43" s="46" t="s">
        <v>4</v>
      </c>
      <c r="D43" s="47">
        <v>1655.5</v>
      </c>
    </row>
    <row r="44" spans="1:8" s="34" customFormat="1" ht="15.75" thickBot="1" x14ac:dyDescent="0.3">
      <c r="A44" s="46" t="s">
        <v>78</v>
      </c>
      <c r="B44" s="47">
        <v>4361.83</v>
      </c>
      <c r="C44" s="46" t="s">
        <v>4</v>
      </c>
      <c r="D44" s="47">
        <v>1586.12</v>
      </c>
    </row>
    <row r="45" spans="1:8" x14ac:dyDescent="0.25">
      <c r="A45" s="19" t="s">
        <v>25</v>
      </c>
      <c r="B45" s="30">
        <v>0</v>
      </c>
      <c r="C45" s="44" t="s">
        <v>61</v>
      </c>
      <c r="D45" s="17"/>
    </row>
    <row r="46" spans="1:8" x14ac:dyDescent="0.25">
      <c r="A46" s="16" t="s">
        <v>88</v>
      </c>
      <c r="B46" s="30">
        <f>B12+B15+B18+B21+B22+B26+B31+B32+B33+B34+B35+B36+B39+B40</f>
        <v>38235.680000000008</v>
      </c>
      <c r="C46" s="44" t="s">
        <v>61</v>
      </c>
      <c r="D46" s="17"/>
      <c r="H46" s="1" t="e">
        <f>B46='[1]Работы 2020'!C20</f>
        <v>#REF!</v>
      </c>
    </row>
    <row r="47" spans="1:8" x14ac:dyDescent="0.25">
      <c r="A47" s="16" t="s">
        <v>89</v>
      </c>
      <c r="B47" s="30">
        <f>B46*1.2+B45</f>
        <v>45882.816000000006</v>
      </c>
      <c r="C47" s="43" t="s">
        <v>61</v>
      </c>
      <c r="D47" s="17"/>
    </row>
    <row r="48" spans="1:8" x14ac:dyDescent="0.25">
      <c r="A48" s="16" t="s">
        <v>90</v>
      </c>
      <c r="B48" s="30">
        <f>B5+B8-B47</f>
        <v>16763.073999999993</v>
      </c>
      <c r="C48" s="43" t="s">
        <v>61</v>
      </c>
      <c r="D48" s="17"/>
    </row>
    <row r="49" spans="1:4" ht="28.5" x14ac:dyDescent="0.25">
      <c r="A49" s="19" t="s">
        <v>91</v>
      </c>
      <c r="B49" s="30">
        <f>B48+B7</f>
        <v>52348.853999999992</v>
      </c>
      <c r="C49" s="43" t="s">
        <v>61</v>
      </c>
      <c r="D49" s="17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25"/>
  <sheetViews>
    <sheetView workbookViewId="0">
      <pane ySplit="3" topLeftCell="A4" activePane="bottomLeft" state="frozen"/>
      <selection pane="bottomLeft" activeCell="B25" sqref="B25"/>
    </sheetView>
  </sheetViews>
  <sheetFormatPr defaultRowHeight="15" x14ac:dyDescent="0.25"/>
  <cols>
    <col min="1" max="1" width="70.5703125" style="34" customWidth="1"/>
    <col min="2" max="2" width="12.5703125" style="34" customWidth="1"/>
    <col min="3" max="3" width="20.5703125" style="34" customWidth="1"/>
    <col min="4" max="4" width="12.5703125" style="34" customWidth="1"/>
    <col min="5" max="16384" width="9.140625" style="34"/>
  </cols>
  <sheetData>
    <row r="2" spans="1:4" x14ac:dyDescent="0.25">
      <c r="A2" s="34" t="s">
        <v>62</v>
      </c>
    </row>
    <row r="3" spans="1:4" x14ac:dyDescent="0.25">
      <c r="A3" s="34" t="s">
        <v>31</v>
      </c>
    </row>
    <row r="4" spans="1:4" ht="15.75" thickBot="1" x14ac:dyDescent="0.3"/>
    <row r="5" spans="1:4" ht="15.75" thickBot="1" x14ac:dyDescent="0.3">
      <c r="A5" s="45" t="s">
        <v>30</v>
      </c>
      <c r="B5" s="45" t="s">
        <v>63</v>
      </c>
      <c r="C5" s="45" t="s">
        <v>29</v>
      </c>
      <c r="D5" s="45" t="s">
        <v>28</v>
      </c>
    </row>
    <row r="6" spans="1:4" s="51" customFormat="1" ht="15.75" thickBot="1" x14ac:dyDescent="0.3">
      <c r="A6" s="49" t="s">
        <v>64</v>
      </c>
      <c r="B6" s="50">
        <v>1358.07</v>
      </c>
      <c r="C6" s="49" t="s">
        <v>13</v>
      </c>
      <c r="D6" s="50">
        <v>21</v>
      </c>
    </row>
    <row r="7" spans="1:4" s="51" customFormat="1" ht="15.75" thickBot="1" x14ac:dyDescent="0.3">
      <c r="A7" s="49" t="s">
        <v>65</v>
      </c>
      <c r="B7" s="50">
        <v>1134.3</v>
      </c>
      <c r="C7" s="49" t="s">
        <v>66</v>
      </c>
      <c r="D7" s="50">
        <v>2</v>
      </c>
    </row>
    <row r="8" spans="1:4" s="51" customFormat="1" ht="15.75" thickBot="1" x14ac:dyDescent="0.3">
      <c r="A8" s="49" t="s">
        <v>67</v>
      </c>
      <c r="B8" s="50">
        <v>1784.26</v>
      </c>
      <c r="C8" s="49" t="s">
        <v>68</v>
      </c>
      <c r="D8" s="50">
        <v>1</v>
      </c>
    </row>
    <row r="9" spans="1:4" s="51" customFormat="1" ht="15.75" thickBot="1" x14ac:dyDescent="0.3">
      <c r="A9" s="49" t="s">
        <v>69</v>
      </c>
      <c r="B9" s="50">
        <v>28.15</v>
      </c>
      <c r="C9" s="49" t="s">
        <v>4</v>
      </c>
      <c r="D9" s="50">
        <v>1656</v>
      </c>
    </row>
    <row r="10" spans="1:4" s="51" customFormat="1" ht="15.75" thickBot="1" x14ac:dyDescent="0.3">
      <c r="A10" s="49" t="s">
        <v>70</v>
      </c>
      <c r="B10" s="50">
        <v>28.15</v>
      </c>
      <c r="C10" s="49" t="s">
        <v>4</v>
      </c>
      <c r="D10" s="50">
        <v>1656</v>
      </c>
    </row>
    <row r="11" spans="1:4" s="51" customFormat="1" ht="15.75" thickBot="1" x14ac:dyDescent="0.3">
      <c r="A11" s="49" t="s">
        <v>71</v>
      </c>
      <c r="B11" s="50">
        <v>1117.43</v>
      </c>
      <c r="C11" s="49" t="s">
        <v>33</v>
      </c>
      <c r="D11" s="50">
        <v>1</v>
      </c>
    </row>
    <row r="12" spans="1:4" s="51" customFormat="1" ht="15.75" thickBot="1" x14ac:dyDescent="0.3">
      <c r="A12" s="49" t="s">
        <v>72</v>
      </c>
      <c r="B12" s="50">
        <v>2508.48</v>
      </c>
      <c r="C12" s="49" t="s">
        <v>5</v>
      </c>
      <c r="D12" s="50">
        <v>18</v>
      </c>
    </row>
    <row r="13" spans="1:4" s="51" customFormat="1" ht="15.75" thickBot="1" x14ac:dyDescent="0.3">
      <c r="A13" s="49" t="s">
        <v>73</v>
      </c>
      <c r="B13" s="50">
        <v>1175.76</v>
      </c>
      <c r="C13" s="49" t="s">
        <v>5</v>
      </c>
      <c r="D13" s="50">
        <v>1656</v>
      </c>
    </row>
    <row r="14" spans="1:4" s="51" customFormat="1" ht="15.75" thickBot="1" x14ac:dyDescent="0.3">
      <c r="A14" s="49" t="s">
        <v>74</v>
      </c>
      <c r="B14" s="50">
        <v>1308.24</v>
      </c>
      <c r="C14" s="49" t="s">
        <v>4</v>
      </c>
      <c r="D14" s="50">
        <v>1656</v>
      </c>
    </row>
    <row r="15" spans="1:4" s="51" customFormat="1" ht="15.75" thickBot="1" x14ac:dyDescent="0.3">
      <c r="A15" s="49" t="s">
        <v>75</v>
      </c>
      <c r="B15" s="50">
        <v>2201.8200000000002</v>
      </c>
      <c r="C15" s="49" t="s">
        <v>4</v>
      </c>
      <c r="D15" s="50">
        <v>1655.5</v>
      </c>
    </row>
    <row r="16" spans="1:4" s="51" customFormat="1" ht="15.75" thickBot="1" x14ac:dyDescent="0.3">
      <c r="A16" s="49" t="s">
        <v>76</v>
      </c>
      <c r="B16" s="50">
        <v>1469.2</v>
      </c>
      <c r="C16" s="49" t="s">
        <v>4</v>
      </c>
      <c r="D16" s="50">
        <v>885.06</v>
      </c>
    </row>
    <row r="17" spans="1:4" s="51" customFormat="1" ht="15.75" thickBot="1" x14ac:dyDescent="0.3">
      <c r="A17" s="49" t="s">
        <v>77</v>
      </c>
      <c r="B17" s="50">
        <v>4072.53</v>
      </c>
      <c r="C17" s="49" t="s">
        <v>4</v>
      </c>
      <c r="D17" s="50">
        <v>1655.5</v>
      </c>
    </row>
    <row r="18" spans="1:4" s="51" customFormat="1" ht="15.75" thickBot="1" x14ac:dyDescent="0.3">
      <c r="A18" s="49" t="s">
        <v>78</v>
      </c>
      <c r="B18" s="50">
        <v>4361.83</v>
      </c>
      <c r="C18" s="49" t="s">
        <v>4</v>
      </c>
      <c r="D18" s="50">
        <v>1586.12</v>
      </c>
    </row>
    <row r="19" spans="1:4" s="51" customFormat="1" ht="15.75" thickBot="1" x14ac:dyDescent="0.3">
      <c r="A19" s="49" t="s">
        <v>79</v>
      </c>
      <c r="B19" s="50">
        <v>6541.2</v>
      </c>
      <c r="C19" s="49" t="s">
        <v>5</v>
      </c>
      <c r="D19" s="50">
        <v>1656</v>
      </c>
    </row>
    <row r="20" spans="1:4" s="51" customFormat="1" ht="15.75" thickBot="1" x14ac:dyDescent="0.3">
      <c r="A20" s="49" t="s">
        <v>80</v>
      </c>
      <c r="B20" s="50">
        <v>6822.72</v>
      </c>
      <c r="C20" s="49" t="s">
        <v>4</v>
      </c>
      <c r="D20" s="50">
        <v>1656</v>
      </c>
    </row>
    <row r="21" spans="1:4" s="51" customFormat="1" ht="15.75" thickBot="1" x14ac:dyDescent="0.3">
      <c r="A21" s="49" t="s">
        <v>81</v>
      </c>
      <c r="B21" s="50">
        <v>2088.4</v>
      </c>
      <c r="C21" s="49" t="s">
        <v>33</v>
      </c>
      <c r="D21" s="50">
        <v>2</v>
      </c>
    </row>
    <row r="22" spans="1:4" s="51" customFormat="1" ht="15.75" thickBot="1" x14ac:dyDescent="0.3">
      <c r="A22" s="49" t="s">
        <v>82</v>
      </c>
      <c r="B22" s="50">
        <v>235.14</v>
      </c>
      <c r="C22" s="49" t="s">
        <v>5</v>
      </c>
      <c r="D22" s="50">
        <v>6</v>
      </c>
    </row>
    <row r="23" spans="1:4" ht="15.75" thickBot="1" x14ac:dyDescent="0.3">
      <c r="A23" s="46"/>
      <c r="B23" s="48">
        <f>SUM(B6:B22)</f>
        <v>38235.68</v>
      </c>
      <c r="C23" s="46"/>
      <c r="D23" s="47"/>
    </row>
    <row r="25" spans="1:4" x14ac:dyDescent="0.25">
      <c r="B25" s="34">
        <v>38235.680000000008</v>
      </c>
    </row>
  </sheetData>
  <autoFilter ref="A3:E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K35" sqref="K35"/>
    </sheetView>
  </sheetViews>
  <sheetFormatPr defaultRowHeight="15" x14ac:dyDescent="0.25"/>
  <cols>
    <col min="1" max="1" width="14" customWidth="1"/>
    <col min="2" max="3" width="15.85546875" customWidth="1"/>
    <col min="4" max="8" width="14" customWidth="1"/>
  </cols>
  <sheetData>
    <row r="1" spans="1:8" ht="16.5" x14ac:dyDescent="0.25">
      <c r="A1" s="61" t="s">
        <v>34</v>
      </c>
      <c r="B1" s="61"/>
      <c r="C1" s="61"/>
      <c r="D1" s="61"/>
      <c r="E1" s="61"/>
      <c r="F1" s="61"/>
      <c r="G1" s="61"/>
      <c r="H1" s="61"/>
    </row>
    <row r="2" spans="1:8" x14ac:dyDescent="0.25">
      <c r="A2" s="34"/>
      <c r="B2" s="34"/>
      <c r="C2" s="34"/>
      <c r="D2" s="34"/>
      <c r="E2" s="34"/>
      <c r="F2" s="34"/>
      <c r="G2" s="34"/>
      <c r="H2" s="34"/>
    </row>
    <row r="3" spans="1:8" s="33" customFormat="1" ht="25.5" x14ac:dyDescent="0.25">
      <c r="A3" s="40" t="s">
        <v>35</v>
      </c>
      <c r="B3" s="58" t="s">
        <v>36</v>
      </c>
      <c r="C3" s="60"/>
      <c r="D3" s="40" t="s">
        <v>37</v>
      </c>
      <c r="E3" s="40" t="s">
        <v>38</v>
      </c>
      <c r="F3" s="40" t="s">
        <v>39</v>
      </c>
      <c r="G3" s="40" t="s">
        <v>40</v>
      </c>
      <c r="H3" s="40" t="s">
        <v>41</v>
      </c>
    </row>
    <row r="4" spans="1:8" x14ac:dyDescent="0.25">
      <c r="A4" s="36" t="s">
        <v>42</v>
      </c>
      <c r="B4" s="37" t="s">
        <v>43</v>
      </c>
      <c r="C4" s="62" t="s">
        <v>44</v>
      </c>
      <c r="D4" s="62"/>
      <c r="E4" s="62"/>
      <c r="F4" s="62"/>
      <c r="G4" s="62"/>
      <c r="H4" s="63"/>
    </row>
    <row r="5" spans="1:8" x14ac:dyDescent="0.25">
      <c r="A5" s="35" t="s">
        <v>45</v>
      </c>
      <c r="B5" s="56" t="s">
        <v>46</v>
      </c>
      <c r="C5" s="57"/>
      <c r="D5" s="38">
        <v>6205.91</v>
      </c>
      <c r="E5" s="38">
        <v>5280.03</v>
      </c>
      <c r="F5" s="39">
        <v>85.08</v>
      </c>
      <c r="G5" s="40" t="s">
        <v>47</v>
      </c>
      <c r="H5" s="40" t="s">
        <v>48</v>
      </c>
    </row>
    <row r="6" spans="1:8" x14ac:dyDescent="0.25">
      <c r="A6" s="35" t="s">
        <v>45</v>
      </c>
      <c r="B6" s="56" t="s">
        <v>46</v>
      </c>
      <c r="C6" s="57"/>
      <c r="D6" s="38">
        <v>6205.91</v>
      </c>
      <c r="E6" s="38">
        <v>5977.22</v>
      </c>
      <c r="F6" s="39">
        <v>96.31</v>
      </c>
      <c r="G6" s="40" t="s">
        <v>49</v>
      </c>
      <c r="H6" s="40" t="s">
        <v>48</v>
      </c>
    </row>
    <row r="7" spans="1:8" x14ac:dyDescent="0.25">
      <c r="A7" s="35" t="s">
        <v>45</v>
      </c>
      <c r="B7" s="56" t="s">
        <v>46</v>
      </c>
      <c r="C7" s="57"/>
      <c r="D7" s="38">
        <v>6269.48</v>
      </c>
      <c r="E7" s="38">
        <v>2902.05</v>
      </c>
      <c r="F7" s="39">
        <v>46.29</v>
      </c>
      <c r="G7" s="40" t="s">
        <v>50</v>
      </c>
      <c r="H7" s="40" t="s">
        <v>48</v>
      </c>
    </row>
    <row r="8" spans="1:8" x14ac:dyDescent="0.25">
      <c r="A8" s="35" t="s">
        <v>45</v>
      </c>
      <c r="B8" s="56" t="s">
        <v>46</v>
      </c>
      <c r="C8" s="57"/>
      <c r="D8" s="38">
        <v>6269.48</v>
      </c>
      <c r="E8" s="38">
        <v>6066.87</v>
      </c>
      <c r="F8" s="39">
        <v>96.77</v>
      </c>
      <c r="G8" s="40" t="s">
        <v>51</v>
      </c>
      <c r="H8" s="40" t="s">
        <v>48</v>
      </c>
    </row>
    <row r="9" spans="1:8" x14ac:dyDescent="0.25">
      <c r="A9" s="35" t="s">
        <v>45</v>
      </c>
      <c r="B9" s="56" t="s">
        <v>46</v>
      </c>
      <c r="C9" s="57"/>
      <c r="D9" s="38">
        <v>5861.56</v>
      </c>
      <c r="E9" s="38">
        <v>2900.98</v>
      </c>
      <c r="F9" s="39">
        <v>49.49</v>
      </c>
      <c r="G9" s="40" t="s">
        <v>52</v>
      </c>
      <c r="H9" s="40" t="s">
        <v>48</v>
      </c>
    </row>
    <row r="10" spans="1:8" x14ac:dyDescent="0.25">
      <c r="A10" s="35" t="s">
        <v>45</v>
      </c>
      <c r="B10" s="56" t="s">
        <v>46</v>
      </c>
      <c r="C10" s="57"/>
      <c r="D10" s="38">
        <v>6269.48</v>
      </c>
      <c r="E10" s="38">
        <v>3676.77</v>
      </c>
      <c r="F10" s="39">
        <v>58.65</v>
      </c>
      <c r="G10" s="40" t="s">
        <v>53</v>
      </c>
      <c r="H10" s="40" t="s">
        <v>48</v>
      </c>
    </row>
    <row r="11" spans="1:8" x14ac:dyDescent="0.25">
      <c r="A11" s="35" t="s">
        <v>45</v>
      </c>
      <c r="B11" s="56" t="s">
        <v>46</v>
      </c>
      <c r="C11" s="57"/>
      <c r="D11" s="38">
        <v>6657.85</v>
      </c>
      <c r="E11" s="38">
        <v>3868.64</v>
      </c>
      <c r="F11" s="39">
        <v>58.11</v>
      </c>
      <c r="G11" s="40" t="s">
        <v>54</v>
      </c>
      <c r="H11" s="40" t="s">
        <v>48</v>
      </c>
    </row>
    <row r="12" spans="1:8" x14ac:dyDescent="0.25">
      <c r="A12" s="35" t="s">
        <v>45</v>
      </c>
      <c r="B12" s="56" t="s">
        <v>46</v>
      </c>
      <c r="C12" s="57"/>
      <c r="D12" s="38">
        <v>6657.85</v>
      </c>
      <c r="E12" s="38">
        <v>9299.31</v>
      </c>
      <c r="F12" s="39">
        <v>139.66999999999999</v>
      </c>
      <c r="G12" s="40" t="s">
        <v>55</v>
      </c>
      <c r="H12" s="40" t="s">
        <v>48</v>
      </c>
    </row>
    <row r="13" spans="1:8" x14ac:dyDescent="0.25">
      <c r="A13" s="35" t="s">
        <v>45</v>
      </c>
      <c r="B13" s="56" t="s">
        <v>46</v>
      </c>
      <c r="C13" s="57"/>
      <c r="D13" s="38">
        <v>6657.85</v>
      </c>
      <c r="E13" s="38">
        <v>4937.66</v>
      </c>
      <c r="F13" s="39">
        <v>74.16</v>
      </c>
      <c r="G13" s="40" t="s">
        <v>56</v>
      </c>
      <c r="H13" s="40" t="s">
        <v>48</v>
      </c>
    </row>
    <row r="14" spans="1:8" x14ac:dyDescent="0.25">
      <c r="A14" s="35" t="s">
        <v>45</v>
      </c>
      <c r="B14" s="56" t="s">
        <v>46</v>
      </c>
      <c r="C14" s="57"/>
      <c r="D14" s="38">
        <v>6657.85</v>
      </c>
      <c r="E14" s="38">
        <v>3259.06</v>
      </c>
      <c r="F14" s="39">
        <v>48.95</v>
      </c>
      <c r="G14" s="40" t="s">
        <v>57</v>
      </c>
      <c r="H14" s="40" t="s">
        <v>48</v>
      </c>
    </row>
    <row r="15" spans="1:8" x14ac:dyDescent="0.25">
      <c r="A15" s="35" t="s">
        <v>45</v>
      </c>
      <c r="B15" s="56" t="s">
        <v>46</v>
      </c>
      <c r="C15" s="57"/>
      <c r="D15" s="38">
        <v>6657.85</v>
      </c>
      <c r="E15" s="38">
        <v>6347.44</v>
      </c>
      <c r="F15" s="39">
        <v>95.34</v>
      </c>
      <c r="G15" s="40" t="s">
        <v>58</v>
      </c>
      <c r="H15" s="40" t="s">
        <v>48</v>
      </c>
    </row>
    <row r="16" spans="1:8" x14ac:dyDescent="0.25">
      <c r="A16" s="35" t="s">
        <v>45</v>
      </c>
      <c r="B16" s="56" t="s">
        <v>46</v>
      </c>
      <c r="C16" s="57"/>
      <c r="D16" s="38">
        <v>6594.28</v>
      </c>
      <c r="E16" s="38">
        <v>5199.5200000000004</v>
      </c>
      <c r="F16" s="39">
        <v>78.849999999999994</v>
      </c>
      <c r="G16" s="40" t="s">
        <v>59</v>
      </c>
      <c r="H16" s="40" t="s">
        <v>48</v>
      </c>
    </row>
    <row r="17" spans="1:8" x14ac:dyDescent="0.25">
      <c r="A17" s="58" t="s">
        <v>60</v>
      </c>
      <c r="B17" s="59"/>
      <c r="C17" s="60"/>
      <c r="D17" s="41">
        <v>76965.350000000006</v>
      </c>
      <c r="E17" s="41">
        <v>59715.55</v>
      </c>
      <c r="F17" s="42">
        <v>77.59</v>
      </c>
      <c r="G17" s="40" t="s">
        <v>42</v>
      </c>
      <c r="H17" s="40" t="s">
        <v>42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Александро-Заводская, д. 19</vt:lpstr>
      <vt:lpstr>Работы 2020</vt:lpstr>
      <vt:lpstr>Справка</vt:lpstr>
      <vt:lpstr>'Александро-Заводская, д. 19'!Область_печати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2019-02-25T01:41:06Z</cp:lastPrinted>
  <dcterms:created xsi:type="dcterms:W3CDTF">2016-03-18T02:51:51Z</dcterms:created>
  <dcterms:modified xsi:type="dcterms:W3CDTF">2021-03-03T05:49:19Z</dcterms:modified>
</cp:coreProperties>
</file>