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Лист1!$A$1:$D$174</definedName>
  </definedNames>
  <calcPr calcId="145621"/>
</workbook>
</file>

<file path=xl/calcChain.xml><?xml version="1.0" encoding="utf-8"?>
<calcChain xmlns="http://schemas.openxmlformats.org/spreadsheetml/2006/main">
  <c r="B12" i="1" l="1"/>
  <c r="B9" i="1"/>
  <c r="B173" i="1" l="1"/>
  <c r="B78" i="1" l="1"/>
  <c r="B148" i="1" l="1"/>
  <c r="B155" i="1"/>
  <c r="B157" i="1"/>
  <c r="B8" i="1" l="1"/>
  <c r="B152" i="1" l="1"/>
  <c r="B144" i="1"/>
  <c r="B141" i="1"/>
  <c r="B28" i="1"/>
  <c r="B21" i="1"/>
  <c r="B17" i="1"/>
  <c r="B14" i="1"/>
  <c r="B171" i="1" l="1"/>
  <c r="B10" i="1"/>
  <c r="B169" i="1" l="1"/>
  <c r="B168" i="1" s="1"/>
  <c r="B172" i="1" s="1"/>
  <c r="B174" i="1" l="1"/>
</calcChain>
</file>

<file path=xl/sharedStrings.xml><?xml version="1.0" encoding="utf-8"?>
<sst xmlns="http://schemas.openxmlformats.org/spreadsheetml/2006/main" count="332" uniqueCount="197">
  <si>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</si>
  <si>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</si>
  <si>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</si>
  <si>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</si>
  <si>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</si>
  <si>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</si>
  <si>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</si>
  <si>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</si>
  <si>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</si>
  <si>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</si>
  <si>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</si>
  <si>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</si>
  <si>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</si>
  <si>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</si>
  <si>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</si>
  <si>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</si>
  <si>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</si>
  <si>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</si>
  <si>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</si>
  <si>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</si>
  <si>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</si>
  <si>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</si>
  <si>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</si>
  <si>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</si>
  <si>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</si>
  <si>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</si>
  <si>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Выезд а/машины по заявке</t>
  </si>
  <si>
    <t>выезд</t>
  </si>
  <si>
    <t>1 стояк</t>
  </si>
  <si>
    <t>Устранение свищей хомутами</t>
  </si>
  <si>
    <t>Очистка канализационной сети</t>
  </si>
  <si>
    <t>руб.</t>
  </si>
  <si>
    <t xml:space="preserve">Годовая фактическая стоимость работ (услуг) </t>
  </si>
  <si>
    <t>Адрес: 1 мкр., д. 39</t>
  </si>
  <si>
    <t>Старшие по дому (льготы)</t>
  </si>
  <si>
    <t>Замена электрической лампы накаливания</t>
  </si>
  <si>
    <t>шт.</t>
  </si>
  <si>
    <t>Замена электропатрона с материалами при закрытой арматуре</t>
  </si>
  <si>
    <t>Смена вентиля до 20 мм</t>
  </si>
  <si>
    <t>Удаление воздуха со стояков отопления</t>
  </si>
  <si>
    <t>кг</t>
  </si>
  <si>
    <t>Осмотр подвала</t>
  </si>
  <si>
    <t>1 дом</t>
  </si>
  <si>
    <t>Осмотр сантех. оборудования</t>
  </si>
  <si>
    <t>Ремонт вентелей до 32 д.</t>
  </si>
  <si>
    <t>Ремонт труб ГВС</t>
  </si>
  <si>
    <t>Сброс воздуха со стояков отопления с использованием а/м газель</t>
  </si>
  <si>
    <t>Частичная замена стояка КНС</t>
  </si>
  <si>
    <t>1 кв.</t>
  </si>
  <si>
    <t>п/м</t>
  </si>
  <si>
    <t>Прочистка вентиляции</t>
  </si>
  <si>
    <t>Восстановление подъездного отопления</t>
  </si>
  <si>
    <t>1подъезд</t>
  </si>
  <si>
    <t>Замена электропроводки</t>
  </si>
  <si>
    <t>Ремонт мусоропровода</t>
  </si>
  <si>
    <t>подъезд</t>
  </si>
  <si>
    <t>Смена вентиля до 20 мм. (с материалом)</t>
  </si>
  <si>
    <t>период: 01.01.2021-31.12.2021</t>
  </si>
  <si>
    <t>Доходы 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</si>
  <si>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</si>
  <si>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</si>
  <si>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</si>
  <si>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</si>
  <si>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</si>
  <si>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</si>
  <si>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</si>
  <si>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19. Конечное сальдо с учетом дебиторской задолженности (переплаты)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</si>
  <si>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</si>
  <si>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</si>
  <si>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К=0,9;1</t>
  </si>
  <si>
    <t>Уборка МОП 3,4 кв. 2021 г. К=0,9;1</t>
  </si>
  <si>
    <t>Гор.вода потр.при содер.общего имущ.в МКД 1,2 кв.2021г. 10-16эт.К=0,9;</t>
  </si>
  <si>
    <t>Гор.вода потр.при содер.общего имущ.в МКД 3,4 кв.2020 10-16эт.К=1</t>
  </si>
  <si>
    <t>Хол.вода потр.при содер.общ.имущ.в МКД 1,2 кв.2021г. 10-16эт.К=0,9;1</t>
  </si>
  <si>
    <t>Хол.вода потр.при содер.общ.имущ.в МКД 3,4 кв.2021г. 10-16эт.К=0,9;1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</si>
  <si>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</si>
  <si>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</si>
  <si>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Восстановление козырька над входом в подъезд</t>
  </si>
  <si>
    <t>Восстановление проводки в квартире после затопления</t>
  </si>
  <si>
    <t>Вывод  воды с подвала для хоз. нужд</t>
  </si>
  <si>
    <t>Вывод трубопровода горячего водоснаб. из подвала для хоз. нужд</t>
  </si>
  <si>
    <t>метр</t>
  </si>
  <si>
    <t>Демонтаж труб подъездного отопления</t>
  </si>
  <si>
    <t>Закрытие кровли бикростом над квартирой</t>
  </si>
  <si>
    <t>Закрытие кровли лифтовой шахты бикростом</t>
  </si>
  <si>
    <t>Замена пакетных выключателей</t>
  </si>
  <si>
    <t>Изготовление и установка лесов</t>
  </si>
  <si>
    <t>Изготовление и установка сничек на металлическую дверь</t>
  </si>
  <si>
    <t>Изготовление поручня</t>
  </si>
  <si>
    <t>Обнаружение с последующим устранением неисправностей в схеме электрос-</t>
  </si>
  <si>
    <t>Схема</t>
  </si>
  <si>
    <t>Обследование кровли</t>
  </si>
  <si>
    <t>Окраска фасада (надпись)</t>
  </si>
  <si>
    <t>Осмотр крыши</t>
  </si>
  <si>
    <t>дом</t>
  </si>
  <si>
    <t>Осмотр электропроводки</t>
  </si>
  <si>
    <t>Очистка кровли от снега</t>
  </si>
  <si>
    <t>Оштукатуривание стен 1 мкр 39 п 1</t>
  </si>
  <si>
    <t>Покраска и побелка подъезда 1 мкр 39 п. 1</t>
  </si>
  <si>
    <t>Проведение профилактических работ шкафов учета электропотребления</t>
  </si>
  <si>
    <t>Промазка примыканий к вертикальным выступающим конструкциям герметиком</t>
  </si>
  <si>
    <t>Протяжка контактов на электроприборах</t>
  </si>
  <si>
    <t>Ремонт двери</t>
  </si>
  <si>
    <t>Ремонт дверных коробок</t>
  </si>
  <si>
    <t>Ремонт доводчика</t>
  </si>
  <si>
    <t>Ремонт межпанельных швов с исп. автовышки</t>
  </si>
  <si>
    <t>Ремонт радиаторов</t>
  </si>
  <si>
    <t>100 рад</t>
  </si>
  <si>
    <t>Слив воды с ванн на чердаке</t>
  </si>
  <si>
    <t>Смена стекл</t>
  </si>
  <si>
    <t>Установка дверных ручек</t>
  </si>
  <si>
    <t>Установка сничек и навеска замков</t>
  </si>
  <si>
    <t>двойное остекление фрамуг подъезда р-р 1,3*0,53</t>
  </si>
  <si>
    <t>замена электрической лампы накаливания</t>
  </si>
  <si>
    <t>замена электропатрона с материалом при закрытой арматуре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</si>
  <si>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</si>
  <si>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</si>
  <si>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</si>
  <si>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</si>
  <si>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исполнение заявок не связанных с ремонтом</t>
  </si>
  <si>
    <t>навеска замка (крабовый)</t>
  </si>
  <si>
    <t>осмотр электросчетчика</t>
  </si>
  <si>
    <t>ремонт мусоропровода</t>
  </si>
  <si>
    <t>установка пружины</t>
  </si>
  <si>
    <t>утепление примыканий двер. коробок к двер. проемам изовером, монтаж.пе</t>
  </si>
  <si>
    <t>Восстановление фановых труб (на кровле)</t>
  </si>
  <si>
    <t>Закрытие/открытие стояков водоснабжения с использованием  а/м газель</t>
  </si>
  <si>
    <t>Замена вентиля д. 20 д. 15</t>
  </si>
  <si>
    <t>Замена врезки в подвале на розливе</t>
  </si>
  <si>
    <t>Замена муфты</t>
  </si>
  <si>
    <t>Замена отвода</t>
  </si>
  <si>
    <t>Замена сборок д.15 с устр-м сбросника на вод-х трубах с прим.сварочн.р</t>
  </si>
  <si>
    <t>Замена стояка КНС 1 мкр 39 кв 47</t>
  </si>
  <si>
    <t>Замеры давления воды</t>
  </si>
  <si>
    <t>квартира</t>
  </si>
  <si>
    <t>Запуск системы отопления</t>
  </si>
  <si>
    <t>Изготовление ливневой канализации в подвале</t>
  </si>
  <si>
    <t>Изготовление регистра отопления 2-х секционного д.76</t>
  </si>
  <si>
    <t>Изготовление реестров для собственников, 1 мкр. 39</t>
  </si>
  <si>
    <t>Крепление кнс</t>
  </si>
  <si>
    <t>Очистка внутридомовой канализационной сети</t>
  </si>
  <si>
    <t>Очистка подвала, 1 мкр, 39</t>
  </si>
  <si>
    <t>Очистка подвала, 1 мкр, д.39</t>
  </si>
  <si>
    <t>Очистка труб ХВС, ГВС</t>
  </si>
  <si>
    <t>Проведение профилактических работ по насосным станциям</t>
  </si>
  <si>
    <t>Прочистка внутренней канализации</t>
  </si>
  <si>
    <t>Прочистка внутренней канализационной сети</t>
  </si>
  <si>
    <t>Регулировка теплоносителя</t>
  </si>
  <si>
    <t>Ремонт стояка отопления</t>
  </si>
  <si>
    <t>Ремонт труб КНС</t>
  </si>
  <si>
    <t>Ремонт трубопроводной арматуры</t>
  </si>
  <si>
    <t>Смена вентиля д. 20 мм</t>
  </si>
  <si>
    <t>Смена врезки/сборки (с применением сварочных работ) общая</t>
  </si>
  <si>
    <t>Смена кранов д 20 с использованием сварки</t>
  </si>
  <si>
    <t>Смена кранов д 25 с использованием сварки</t>
  </si>
  <si>
    <t>Смена труб отопления ППР д. 25 (без сварочных работ)</t>
  </si>
  <si>
    <t>Смена труб отопления д. 20 (со сваркой)</t>
  </si>
  <si>
    <t>Уборка придомовой территории 1,2 кв. 2021 г. К=0,9;1</t>
  </si>
  <si>
    <t>стояк</t>
  </si>
  <si>
    <t>Устранение свищей сваркой (с заплаткой)</t>
  </si>
  <si>
    <t>свищ</t>
  </si>
  <si>
    <t>Частичная замена розлива горячего водоснабжен. 1 мкр, 39</t>
  </si>
  <si>
    <t>Частичная замена стояка ГВС</t>
  </si>
  <si>
    <t>Частичная замена стояка КНС д. 110</t>
  </si>
  <si>
    <t>Чистка фильтра</t>
  </si>
  <si>
    <t>замена тройника, манжеты на стояке</t>
  </si>
  <si>
    <t>осмотр системы отопления в квартире</t>
  </si>
  <si>
    <t>отключение/включение насосов</t>
  </si>
  <si>
    <t>погрузка, разгрузка материалов изделий с использованием автотранспорта</t>
  </si>
  <si>
    <t>1 час</t>
  </si>
  <si>
    <t>прочистка внутренней канализационной сети</t>
  </si>
  <si>
    <t>ремонт труб КНС</t>
  </si>
  <si>
    <t>частичная замена стояка ГВС</t>
  </si>
  <si>
    <t>частичная замена стояка хвс</t>
  </si>
  <si>
    <t>чистка врезки</t>
  </si>
  <si>
    <t>Утепление вентпродухов изовером</t>
  </si>
  <si>
    <t>Обследование вентиляции в квартире</t>
  </si>
  <si>
    <t>Сброс воздуха со стояков отопления с использованием а/м ИЖ</t>
  </si>
  <si>
    <t>Содержание мусоропровода 1,2 кв. 2021 г. К=1</t>
  </si>
  <si>
    <t>Содержание мусоропровода 3,4 кв. 2021 г. К=1</t>
  </si>
  <si>
    <t>Содержание,экспл.и ремонт лифтового хоз-ва 1,2 кв. 2021 г.К=0,9;1</t>
  </si>
  <si>
    <t>Содержание,экспл.и ремонт лифтового хоз-ва 3,4 кв. 2021 г.К=0,9;1</t>
  </si>
  <si>
    <t>Содержание ДРС 1,2 кв. 2021 г. коэф.0,8;0,85;0,9;1</t>
  </si>
  <si>
    <t>Содержание ДРС 3,4 кв. 2021 г. коэф.0,8;0,85;0,9;1</t>
  </si>
  <si>
    <t>закрытие штробы из ДСП</t>
  </si>
  <si>
    <t>Дезинсекция мусоропровода</t>
  </si>
  <si>
    <t>Завоз плодородной почвы (чернозема) позаявочно</t>
  </si>
  <si>
    <t>Изготовление деревянной лавочки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</si>
  <si>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</si>
  <si>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</si>
  <si>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Отпуск цветочной рассады без тары</t>
  </si>
  <si>
    <t>Отпуск цветочной рассады с тарой</t>
  </si>
  <si>
    <t>Уборка придомовой территории 3,4 кв. 2021 г. К=0,9;1</t>
  </si>
  <si>
    <t>Установка новогодних елок с изготовлением деревянной крестовины</t>
  </si>
  <si>
    <t>Установка скамейки (без с/ти скамейки)</t>
  </si>
  <si>
    <t>Начальное сальдо на 01.01.2021 г.</t>
  </si>
  <si>
    <t>Григорян Амест Юриковна ( 1 мкр., д. 39 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</si>
</sst>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&quot; &quot;##0.00_-;\-* #&quot; &quot;##0.00_-;_-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9"/>
      <color rgb="FF003F2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0F6EF"/>
        <bgColor auto="1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CC8BD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2">
    <xf numFmtId="0" fontId="0" fillId="0" borderId="0" xfId="0"/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0" fillId="0" borderId="0" xfId="0"/>
    <xf numFmtId="49" fontId="0" fillId="0" borderId="3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2" fontId="6" fillId="3" borderId="9" xfId="3" applyNumberFormat="1" applyFon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5" fontId="0" fillId="0" borderId="3" xfId="0" applyNumberFormat="1" applyFill="1" applyBorder="1"/>
    <xf numFmtId="0" fontId="0" fillId="0" borderId="0" xfId="0" applyFill="1"/>
    <xf numFmtId="0" fontId="12" fillId="4" borderId="10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abSelected="1" workbookViewId="0">
      <selection activeCell="I13" sqref="I13"/>
    </sheetView>
  </sheetViews>
  <sheetFormatPr defaultRowHeight="15" outlineLevelRow="2" x14ac:dyDescent="0.25"/>
  <cols>
    <col min="1" max="1" width="59.5703125" style="11" customWidth="1"/>
    <col min="2" max="2" width="15.5703125" style="10" customWidth="1"/>
    <col min="3" max="3" width="9.28515625" style="11" customWidth="1"/>
    <col min="4" max="4" width="14.42578125" style="12" customWidth="1"/>
    <col min="5" max="5" width="16.28515625" style="13" customWidth="1"/>
    <col min="6" max="16384" width="9.140625" style="13"/>
  </cols>
  <sheetData>
    <row r="1" spans="1:4" ht="37.5" customHeight="1" x14ac:dyDescent="0.25">
      <c r="A1" s="34" t="s">
        <v>7</v>
      </c>
      <c r="B1" s="34"/>
      <c r="C1" s="34"/>
      <c r="D1" s="34"/>
    </row>
    <row r="2" spans="1:4" ht="17.25" customHeight="1" x14ac:dyDescent="0.25">
      <c r="A2" s="5" t="s">
        <v>33</v>
      </c>
      <c r="B2" s="38" t="s">
        <v>57</v>
      </c>
      <c r="C2" s="38"/>
      <c r="D2" s="38"/>
    </row>
    <row r="3" spans="1:4" ht="57" x14ac:dyDescent="0.25">
      <c r="A3" s="14" t="s">
        <v>2</v>
      </c>
      <c r="B3" s="3" t="s">
        <v>32</v>
      </c>
      <c r="C3" s="6" t="s">
        <v>0</v>
      </c>
      <c r="D3" s="7" t="s">
        <v>1</v>
      </c>
    </row>
    <row r="4" spans="1:4" x14ac:dyDescent="0.25">
      <c r="A4" s="14" t="s">
        <v>195</v>
      </c>
      <c r="B4" s="3">
        <v>-2254681.9700000002</v>
      </c>
      <c r="C4" s="17" t="s">
        <v>31</v>
      </c>
      <c r="D4" s="13"/>
    </row>
    <row r="5" spans="1:4" x14ac:dyDescent="0.25">
      <c r="A5" s="39" t="s">
        <v>58</v>
      </c>
      <c r="B5" s="40"/>
      <c r="C5" s="40"/>
      <c r="D5" s="41"/>
    </row>
    <row r="6" spans="1:4" ht="28.5" x14ac:dyDescent="0.25">
      <c r="A6" s="14" t="s">
        <v>59</v>
      </c>
      <c r="B6" s="3">
        <v>3010895.88</v>
      </c>
      <c r="C6" s="17" t="s">
        <v>31</v>
      </c>
      <c r="D6" s="7"/>
    </row>
    <row r="7" spans="1:4" x14ac:dyDescent="0.25">
      <c r="A7" s="14" t="s">
        <v>60</v>
      </c>
      <c r="B7" s="3">
        <v>3080749.25</v>
      </c>
      <c r="C7" s="17" t="s">
        <v>31</v>
      </c>
      <c r="D7" s="7"/>
    </row>
    <row r="8" spans="1:4" x14ac:dyDescent="0.25">
      <c r="A8" s="14" t="s">
        <v>61</v>
      </c>
      <c r="B8" s="3">
        <f>B7-B6</f>
        <v>69853.370000000112</v>
      </c>
      <c r="C8" s="17" t="s">
        <v>31</v>
      </c>
      <c r="D8" s="7"/>
    </row>
    <row r="9" spans="1:4" x14ac:dyDescent="0.25">
      <c r="A9" s="14" t="s">
        <v>8</v>
      </c>
      <c r="B9" s="3">
        <f>B10+B11</f>
        <v>88148.33</v>
      </c>
      <c r="C9" s="17" t="s">
        <v>31</v>
      </c>
      <c r="D9" s="7"/>
    </row>
    <row r="10" spans="1:4" x14ac:dyDescent="0.25">
      <c r="A10" s="14" t="s">
        <v>9</v>
      </c>
      <c r="B10" s="18">
        <f>1200*12+1062*12</f>
        <v>27144</v>
      </c>
      <c r="C10" s="17" t="s">
        <v>31</v>
      </c>
      <c r="D10" s="7"/>
    </row>
    <row r="11" spans="1:4" x14ac:dyDescent="0.25">
      <c r="A11" s="32" t="s">
        <v>196</v>
      </c>
      <c r="B11" s="33">
        <v>61004.33</v>
      </c>
      <c r="C11" s="17" t="s">
        <v>31</v>
      </c>
      <c r="D11" s="7"/>
    </row>
    <row r="12" spans="1:4" x14ac:dyDescent="0.25">
      <c r="A12" s="19" t="s">
        <v>62</v>
      </c>
      <c r="B12" s="8">
        <f>B6+B11</f>
        <v>3071900.21</v>
      </c>
      <c r="C12" s="17" t="s">
        <v>31</v>
      </c>
      <c r="D12" s="1"/>
    </row>
    <row r="13" spans="1:4" x14ac:dyDescent="0.25">
      <c r="A13" s="35" t="s">
        <v>10</v>
      </c>
      <c r="B13" s="36"/>
      <c r="C13" s="36"/>
      <c r="D13" s="37"/>
    </row>
    <row r="14" spans="1:4" ht="29.25" thickBot="1" x14ac:dyDescent="0.3">
      <c r="A14" s="19" t="s">
        <v>11</v>
      </c>
      <c r="B14" s="8">
        <f>B15+B16</f>
        <v>429882.66</v>
      </c>
      <c r="C14" s="2"/>
      <c r="D14" s="1"/>
    </row>
    <row r="15" spans="1:4" s="23" customFormat="1" ht="15.75" thickBot="1" x14ac:dyDescent="0.3">
      <c r="A15" s="24" t="s">
        <v>67</v>
      </c>
      <c r="B15" s="30">
        <v>208612.08</v>
      </c>
      <c r="C15" s="24" t="s">
        <v>3</v>
      </c>
      <c r="D15" s="30">
        <v>50634</v>
      </c>
    </row>
    <row r="16" spans="1:4" s="23" customFormat="1" ht="15.75" thickBot="1" x14ac:dyDescent="0.3">
      <c r="A16" s="24" t="s">
        <v>68</v>
      </c>
      <c r="B16" s="30">
        <v>221270.58</v>
      </c>
      <c r="C16" s="24" t="s">
        <v>3</v>
      </c>
      <c r="D16" s="30">
        <v>50634</v>
      </c>
    </row>
    <row r="17" spans="1:4" ht="29.25" thickBot="1" x14ac:dyDescent="0.3">
      <c r="A17" s="19" t="s">
        <v>12</v>
      </c>
      <c r="B17" s="8">
        <f>B18+B19</f>
        <v>211700.76</v>
      </c>
      <c r="C17" s="2"/>
      <c r="D17" s="1"/>
    </row>
    <row r="18" spans="1:4" s="23" customFormat="1" ht="15.75" thickBot="1" x14ac:dyDescent="0.3">
      <c r="A18" s="24" t="s">
        <v>69</v>
      </c>
      <c r="B18" s="30">
        <v>103293.36</v>
      </c>
      <c r="C18" s="24" t="s">
        <v>3</v>
      </c>
      <c r="D18" s="30">
        <v>50634</v>
      </c>
    </row>
    <row r="19" spans="1:4" s="23" customFormat="1" ht="15.75" thickBot="1" x14ac:dyDescent="0.3">
      <c r="A19" s="24" t="s">
        <v>70</v>
      </c>
      <c r="B19" s="30">
        <v>108407.4</v>
      </c>
      <c r="C19" s="24" t="s">
        <v>3</v>
      </c>
      <c r="D19" s="30">
        <v>50634</v>
      </c>
    </row>
    <row r="20" spans="1:4" ht="28.5" x14ac:dyDescent="0.25">
      <c r="A20" s="19" t="s">
        <v>13</v>
      </c>
      <c r="B20" s="8">
        <v>0</v>
      </c>
      <c r="C20" s="4"/>
      <c r="D20" s="1"/>
    </row>
    <row r="21" spans="1:4" ht="43.5" thickBot="1" x14ac:dyDescent="0.3">
      <c r="A21" s="19" t="s">
        <v>14</v>
      </c>
      <c r="B21" s="8">
        <f>SUM(B22:B27)</f>
        <v>237979.8</v>
      </c>
      <c r="C21" s="2"/>
      <c r="D21" s="1"/>
    </row>
    <row r="22" spans="1:4" s="23" customFormat="1" ht="15.75" thickBot="1" x14ac:dyDescent="0.3">
      <c r="A22" s="24" t="s">
        <v>71</v>
      </c>
      <c r="B22" s="30">
        <v>5569.74</v>
      </c>
      <c r="C22" s="24" t="s">
        <v>3</v>
      </c>
      <c r="D22" s="30">
        <v>50634</v>
      </c>
    </row>
    <row r="23" spans="1:4" s="23" customFormat="1" ht="15.75" thickBot="1" x14ac:dyDescent="0.3">
      <c r="A23" s="24" t="s">
        <v>72</v>
      </c>
      <c r="B23" s="30">
        <v>5569.74</v>
      </c>
      <c r="C23" s="24" t="s">
        <v>3</v>
      </c>
      <c r="D23" s="30">
        <v>50634</v>
      </c>
    </row>
    <row r="24" spans="1:4" s="23" customFormat="1" ht="15.75" thickBot="1" x14ac:dyDescent="0.3">
      <c r="A24" s="24" t="s">
        <v>73</v>
      </c>
      <c r="B24" s="30">
        <v>5063.3999999999996</v>
      </c>
      <c r="C24" s="24" t="s">
        <v>3</v>
      </c>
      <c r="D24" s="30">
        <v>50634</v>
      </c>
    </row>
    <row r="25" spans="1:4" s="23" customFormat="1" ht="15.75" thickBot="1" x14ac:dyDescent="0.3">
      <c r="A25" s="24" t="s">
        <v>74</v>
      </c>
      <c r="B25" s="30">
        <v>5569.74</v>
      </c>
      <c r="C25" s="24" t="s">
        <v>3</v>
      </c>
      <c r="D25" s="30">
        <v>50634</v>
      </c>
    </row>
    <row r="26" spans="1:4" s="23" customFormat="1" ht="15.75" thickBot="1" x14ac:dyDescent="0.3">
      <c r="A26" s="24" t="s">
        <v>75</v>
      </c>
      <c r="B26" s="30">
        <v>105825.06</v>
      </c>
      <c r="C26" s="24" t="s">
        <v>3</v>
      </c>
      <c r="D26" s="30">
        <v>50634</v>
      </c>
    </row>
    <row r="27" spans="1:4" s="23" customFormat="1" ht="15.75" thickBot="1" x14ac:dyDescent="0.3">
      <c r="A27" s="24" t="s">
        <v>76</v>
      </c>
      <c r="B27" s="30">
        <v>110382.12</v>
      </c>
      <c r="C27" s="24" t="s">
        <v>3</v>
      </c>
      <c r="D27" s="30">
        <v>50634</v>
      </c>
    </row>
    <row r="28" spans="1:4" ht="43.5" outlineLevel="1" thickBot="1" x14ac:dyDescent="0.3">
      <c r="A28" s="19" t="s">
        <v>15</v>
      </c>
      <c r="B28" s="8">
        <f>SUM(B29:B77)</f>
        <v>771930.74000000022</v>
      </c>
      <c r="C28" s="15"/>
      <c r="D28" s="15"/>
    </row>
    <row r="29" spans="1:4" s="23" customFormat="1" ht="15.75" thickBot="1" x14ac:dyDescent="0.3">
      <c r="A29" s="24" t="s">
        <v>77</v>
      </c>
      <c r="B29" s="30">
        <v>4154.41</v>
      </c>
      <c r="C29" s="24" t="s">
        <v>36</v>
      </c>
      <c r="D29" s="30">
        <v>1</v>
      </c>
    </row>
    <row r="30" spans="1:4" s="23" customFormat="1" ht="15.75" thickBot="1" x14ac:dyDescent="0.3">
      <c r="A30" s="24" t="s">
        <v>125</v>
      </c>
      <c r="B30" s="30">
        <v>659.86</v>
      </c>
      <c r="C30" s="24" t="s">
        <v>36</v>
      </c>
      <c r="D30" s="30">
        <v>1</v>
      </c>
    </row>
    <row r="31" spans="1:4" s="23" customFormat="1" ht="15.75" thickBot="1" x14ac:dyDescent="0.3">
      <c r="A31" s="24" t="s">
        <v>51</v>
      </c>
      <c r="B31" s="30">
        <v>3718.09</v>
      </c>
      <c r="C31" s="24" t="s">
        <v>52</v>
      </c>
      <c r="D31" s="30">
        <v>1</v>
      </c>
    </row>
    <row r="32" spans="1:4" s="23" customFormat="1" ht="15.75" thickBot="1" x14ac:dyDescent="0.3">
      <c r="A32" s="24" t="s">
        <v>78</v>
      </c>
      <c r="B32" s="30">
        <v>428.37</v>
      </c>
      <c r="C32" s="24" t="s">
        <v>4</v>
      </c>
      <c r="D32" s="30">
        <v>3</v>
      </c>
    </row>
    <row r="33" spans="1:4" s="23" customFormat="1" ht="15.75" thickBot="1" x14ac:dyDescent="0.3">
      <c r="A33" s="24" t="s">
        <v>79</v>
      </c>
      <c r="B33" s="30">
        <v>2152.4699999999998</v>
      </c>
      <c r="C33" s="24" t="s">
        <v>36</v>
      </c>
      <c r="D33" s="30">
        <v>1</v>
      </c>
    </row>
    <row r="34" spans="1:4" s="23" customFormat="1" ht="15.75" thickBot="1" x14ac:dyDescent="0.3">
      <c r="A34" s="24" t="s">
        <v>80</v>
      </c>
      <c r="B34" s="30">
        <v>1941.66</v>
      </c>
      <c r="C34" s="24" t="s">
        <v>81</v>
      </c>
      <c r="D34" s="30">
        <v>14</v>
      </c>
    </row>
    <row r="35" spans="1:4" s="23" customFormat="1" ht="15.75" thickBot="1" x14ac:dyDescent="0.3">
      <c r="A35" s="24" t="s">
        <v>82</v>
      </c>
      <c r="B35" s="30">
        <v>1711.66</v>
      </c>
      <c r="C35" s="24" t="s">
        <v>4</v>
      </c>
      <c r="D35" s="30">
        <v>23</v>
      </c>
    </row>
    <row r="36" spans="1:4" s="23" customFormat="1" ht="15.75" thickBot="1" x14ac:dyDescent="0.3">
      <c r="A36" s="24" t="s">
        <v>83</v>
      </c>
      <c r="B36" s="30">
        <v>268837</v>
      </c>
      <c r="C36" s="24" t="s">
        <v>3</v>
      </c>
      <c r="D36" s="30">
        <v>158</v>
      </c>
    </row>
    <row r="37" spans="1:4" s="23" customFormat="1" ht="15.75" thickBot="1" x14ac:dyDescent="0.3">
      <c r="A37" s="24" t="s">
        <v>84</v>
      </c>
      <c r="B37" s="30">
        <v>74875.12</v>
      </c>
      <c r="C37" s="24" t="s">
        <v>3</v>
      </c>
      <c r="D37" s="30">
        <v>92</v>
      </c>
    </row>
    <row r="38" spans="1:4" s="23" customFormat="1" ht="15.75" thickBot="1" x14ac:dyDescent="0.3">
      <c r="A38" s="24" t="s">
        <v>85</v>
      </c>
      <c r="B38" s="30">
        <v>2175.06</v>
      </c>
      <c r="C38" s="24" t="s">
        <v>36</v>
      </c>
      <c r="D38" s="30">
        <v>6</v>
      </c>
    </row>
    <row r="39" spans="1:4" s="23" customFormat="1" ht="15.75" thickBot="1" x14ac:dyDescent="0.3">
      <c r="A39" s="24" t="s">
        <v>35</v>
      </c>
      <c r="B39" s="30">
        <v>1667.4</v>
      </c>
      <c r="C39" s="24" t="s">
        <v>36</v>
      </c>
      <c r="D39" s="30">
        <v>21</v>
      </c>
    </row>
    <row r="40" spans="1:4" s="23" customFormat="1" ht="15.75" thickBot="1" x14ac:dyDescent="0.3">
      <c r="A40" s="24" t="s">
        <v>37</v>
      </c>
      <c r="B40" s="30">
        <v>445.64</v>
      </c>
      <c r="C40" s="24" t="s">
        <v>36</v>
      </c>
      <c r="D40" s="30">
        <v>2</v>
      </c>
    </row>
    <row r="41" spans="1:4" s="23" customFormat="1" ht="15.75" thickBot="1" x14ac:dyDescent="0.3">
      <c r="A41" s="24" t="s">
        <v>53</v>
      </c>
      <c r="B41" s="30">
        <v>1409.1</v>
      </c>
      <c r="C41" s="24" t="s">
        <v>4</v>
      </c>
      <c r="D41" s="30">
        <v>6</v>
      </c>
    </row>
    <row r="42" spans="1:4" s="23" customFormat="1" ht="15.75" thickBot="1" x14ac:dyDescent="0.3">
      <c r="A42" s="24" t="s">
        <v>86</v>
      </c>
      <c r="B42" s="30">
        <v>1398.14</v>
      </c>
      <c r="C42" s="24" t="s">
        <v>55</v>
      </c>
      <c r="D42" s="30">
        <v>1</v>
      </c>
    </row>
    <row r="43" spans="1:4" s="23" customFormat="1" ht="15.75" thickBot="1" x14ac:dyDescent="0.3">
      <c r="A43" s="24" t="s">
        <v>87</v>
      </c>
      <c r="B43" s="30">
        <v>2914.5</v>
      </c>
      <c r="C43" s="24" t="s">
        <v>36</v>
      </c>
      <c r="D43" s="30">
        <v>5</v>
      </c>
    </row>
    <row r="44" spans="1:4" s="23" customFormat="1" ht="15.75" thickBot="1" x14ac:dyDescent="0.3">
      <c r="A44" s="24" t="s">
        <v>88</v>
      </c>
      <c r="B44" s="30">
        <v>1114.5</v>
      </c>
      <c r="C44" s="24" t="s">
        <v>36</v>
      </c>
      <c r="D44" s="30">
        <v>1</v>
      </c>
    </row>
    <row r="45" spans="1:4" s="23" customFormat="1" ht="15.75" thickBot="1" x14ac:dyDescent="0.3">
      <c r="A45" s="24" t="s">
        <v>89</v>
      </c>
      <c r="B45" s="30">
        <v>615.66</v>
      </c>
      <c r="C45" s="24" t="s">
        <v>90</v>
      </c>
      <c r="D45" s="30">
        <v>1</v>
      </c>
    </row>
    <row r="46" spans="1:4" s="23" customFormat="1" ht="15.75" thickBot="1" x14ac:dyDescent="0.3">
      <c r="A46" s="24" t="s">
        <v>176</v>
      </c>
      <c r="B46" s="30">
        <v>937.39</v>
      </c>
      <c r="C46" s="24" t="s">
        <v>134</v>
      </c>
      <c r="D46" s="30">
        <v>1</v>
      </c>
    </row>
    <row r="47" spans="1:4" s="23" customFormat="1" ht="15.75" thickBot="1" x14ac:dyDescent="0.3">
      <c r="A47" s="24" t="s">
        <v>91</v>
      </c>
      <c r="B47" s="30">
        <v>2568.8000000000002</v>
      </c>
      <c r="C47" s="24" t="s">
        <v>3</v>
      </c>
      <c r="D47" s="30">
        <v>1352</v>
      </c>
    </row>
    <row r="48" spans="1:4" s="23" customFormat="1" ht="15.75" thickBot="1" x14ac:dyDescent="0.3">
      <c r="A48" s="24" t="s">
        <v>92</v>
      </c>
      <c r="B48" s="30">
        <v>348.32</v>
      </c>
      <c r="C48" s="24" t="s">
        <v>36</v>
      </c>
      <c r="D48" s="30">
        <v>1</v>
      </c>
    </row>
    <row r="49" spans="1:4" s="23" customFormat="1" ht="15.75" thickBot="1" x14ac:dyDescent="0.3">
      <c r="A49" s="24" t="s">
        <v>93</v>
      </c>
      <c r="B49" s="30">
        <v>1313.6</v>
      </c>
      <c r="C49" s="24" t="s">
        <v>94</v>
      </c>
      <c r="D49" s="30">
        <v>5</v>
      </c>
    </row>
    <row r="50" spans="1:4" s="23" customFormat="1" ht="15.75" thickBot="1" x14ac:dyDescent="0.3">
      <c r="A50" s="24" t="s">
        <v>95</v>
      </c>
      <c r="B50" s="30">
        <v>417.76</v>
      </c>
      <c r="C50" s="24" t="s">
        <v>94</v>
      </c>
      <c r="D50" s="30">
        <v>1</v>
      </c>
    </row>
    <row r="51" spans="1:4" s="23" customFormat="1" ht="15.75" thickBot="1" x14ac:dyDescent="0.3">
      <c r="A51" s="24" t="s">
        <v>96</v>
      </c>
      <c r="B51" s="30">
        <v>4746.5600000000004</v>
      </c>
      <c r="C51" s="24" t="s">
        <v>3</v>
      </c>
      <c r="D51" s="30">
        <v>364</v>
      </c>
    </row>
    <row r="52" spans="1:4" s="23" customFormat="1" ht="15.75" thickBot="1" x14ac:dyDescent="0.3">
      <c r="A52" s="24" t="s">
        <v>97</v>
      </c>
      <c r="B52" s="30">
        <v>101525</v>
      </c>
      <c r="C52" s="24" t="s">
        <v>94</v>
      </c>
      <c r="D52" s="30">
        <v>1</v>
      </c>
    </row>
    <row r="53" spans="1:4" s="23" customFormat="1" ht="15.75" thickBot="1" x14ac:dyDescent="0.3">
      <c r="A53" s="24" t="s">
        <v>98</v>
      </c>
      <c r="B53" s="30">
        <v>159149</v>
      </c>
      <c r="C53" s="24" t="s">
        <v>94</v>
      </c>
      <c r="D53" s="30">
        <v>1</v>
      </c>
    </row>
    <row r="54" spans="1:4" s="23" customFormat="1" ht="15.75" thickBot="1" x14ac:dyDescent="0.3">
      <c r="A54" s="24" t="s">
        <v>99</v>
      </c>
      <c r="B54" s="30">
        <v>301.62</v>
      </c>
      <c r="C54" s="24" t="s">
        <v>36</v>
      </c>
      <c r="D54" s="30">
        <v>2</v>
      </c>
    </row>
    <row r="55" spans="1:4" s="23" customFormat="1" ht="15.75" thickBot="1" x14ac:dyDescent="0.3">
      <c r="A55" s="24" t="s">
        <v>100</v>
      </c>
      <c r="B55" s="30">
        <v>2398.8000000000002</v>
      </c>
      <c r="C55" s="24" t="s">
        <v>4</v>
      </c>
      <c r="D55" s="30">
        <v>30</v>
      </c>
    </row>
    <row r="56" spans="1:4" s="23" customFormat="1" ht="15.75" thickBot="1" x14ac:dyDescent="0.3">
      <c r="A56" s="24" t="s">
        <v>101</v>
      </c>
      <c r="B56" s="30">
        <v>1626.52</v>
      </c>
      <c r="C56" s="24" t="s">
        <v>36</v>
      </c>
      <c r="D56" s="30">
        <v>7</v>
      </c>
    </row>
    <row r="57" spans="1:4" s="23" customFormat="1" ht="15.75" thickBot="1" x14ac:dyDescent="0.3">
      <c r="A57" s="24" t="s">
        <v>102</v>
      </c>
      <c r="B57" s="30">
        <v>749.59</v>
      </c>
      <c r="C57" s="24" t="s">
        <v>3</v>
      </c>
      <c r="D57" s="30">
        <v>3.5</v>
      </c>
    </row>
    <row r="58" spans="1:4" s="23" customFormat="1" ht="15.75" thickBot="1" x14ac:dyDescent="0.3">
      <c r="A58" s="24" t="s">
        <v>103</v>
      </c>
      <c r="B58" s="30">
        <v>1581.61</v>
      </c>
      <c r="C58" s="24" t="s">
        <v>36</v>
      </c>
      <c r="D58" s="30">
        <v>1</v>
      </c>
    </row>
    <row r="59" spans="1:4" s="23" customFormat="1" ht="15.75" thickBot="1" x14ac:dyDescent="0.3">
      <c r="A59" s="24" t="s">
        <v>104</v>
      </c>
      <c r="B59" s="30">
        <v>494.78</v>
      </c>
      <c r="C59" s="24" t="s">
        <v>36</v>
      </c>
      <c r="D59" s="30">
        <v>1</v>
      </c>
    </row>
    <row r="60" spans="1:4" s="23" customFormat="1" ht="15.75" thickBot="1" x14ac:dyDescent="0.3">
      <c r="A60" s="24" t="s">
        <v>105</v>
      </c>
      <c r="B60" s="30">
        <v>61119</v>
      </c>
      <c r="C60" s="24" t="s">
        <v>4</v>
      </c>
      <c r="D60" s="30">
        <v>45</v>
      </c>
    </row>
    <row r="61" spans="1:4" s="23" customFormat="1" ht="15.75" thickBot="1" x14ac:dyDescent="0.3">
      <c r="A61" s="24" t="s">
        <v>54</v>
      </c>
      <c r="B61" s="30">
        <v>521.12</v>
      </c>
      <c r="C61" s="24" t="s">
        <v>49</v>
      </c>
      <c r="D61" s="30">
        <v>1</v>
      </c>
    </row>
    <row r="62" spans="1:4" s="23" customFormat="1" ht="15.75" thickBot="1" x14ac:dyDescent="0.3">
      <c r="A62" s="24" t="s">
        <v>106</v>
      </c>
      <c r="B62" s="30">
        <v>560.1</v>
      </c>
      <c r="C62" s="24" t="s">
        <v>107</v>
      </c>
      <c r="D62" s="30">
        <v>0.02</v>
      </c>
    </row>
    <row r="63" spans="1:4" s="23" customFormat="1" ht="15.75" thickBot="1" x14ac:dyDescent="0.3">
      <c r="A63" s="24" t="s">
        <v>108</v>
      </c>
      <c r="B63" s="30">
        <v>4910.25</v>
      </c>
      <c r="C63" s="24" t="s">
        <v>94</v>
      </c>
      <c r="D63" s="30">
        <v>5</v>
      </c>
    </row>
    <row r="64" spans="1:4" s="23" customFormat="1" ht="15.75" thickBot="1" x14ac:dyDescent="0.3">
      <c r="A64" s="24" t="s">
        <v>109</v>
      </c>
      <c r="B64" s="30">
        <v>6476.54</v>
      </c>
      <c r="C64" s="24" t="s">
        <v>3</v>
      </c>
      <c r="D64" s="30">
        <v>8.6999999999999993</v>
      </c>
    </row>
    <row r="65" spans="1:4" s="23" customFormat="1" ht="15.75" thickBot="1" x14ac:dyDescent="0.3">
      <c r="A65" s="24" t="s">
        <v>110</v>
      </c>
      <c r="B65" s="30">
        <v>158.84</v>
      </c>
      <c r="C65" s="24" t="s">
        <v>36</v>
      </c>
      <c r="D65" s="30">
        <v>1</v>
      </c>
    </row>
    <row r="66" spans="1:4" s="23" customFormat="1" ht="15.75" thickBot="1" x14ac:dyDescent="0.3">
      <c r="A66" s="24" t="s">
        <v>111</v>
      </c>
      <c r="B66" s="30">
        <v>576.49</v>
      </c>
      <c r="C66" s="24" t="s">
        <v>36</v>
      </c>
      <c r="D66" s="30">
        <v>1</v>
      </c>
    </row>
    <row r="67" spans="1:4" s="23" customFormat="1" ht="15.75" thickBot="1" x14ac:dyDescent="0.3">
      <c r="A67" s="24" t="s">
        <v>112</v>
      </c>
      <c r="B67" s="30">
        <v>19379.7</v>
      </c>
      <c r="C67" s="24" t="s">
        <v>36</v>
      </c>
      <c r="D67" s="30">
        <v>18</v>
      </c>
    </row>
    <row r="68" spans="1:4" s="23" customFormat="1" ht="15.75" thickBot="1" x14ac:dyDescent="0.3">
      <c r="A68" s="24" t="s">
        <v>113</v>
      </c>
      <c r="B68" s="30">
        <v>3092.04</v>
      </c>
      <c r="C68" s="24" t="s">
        <v>36</v>
      </c>
      <c r="D68" s="30">
        <v>21</v>
      </c>
    </row>
    <row r="69" spans="1:4" s="23" customFormat="1" ht="15.75" thickBot="1" x14ac:dyDescent="0.3">
      <c r="A69" s="24" t="s">
        <v>114</v>
      </c>
      <c r="B69" s="30">
        <v>3966.12</v>
      </c>
      <c r="C69" s="24" t="s">
        <v>36</v>
      </c>
      <c r="D69" s="30">
        <v>12</v>
      </c>
    </row>
    <row r="70" spans="1:4" s="23" customFormat="1" ht="15.75" thickBot="1" x14ac:dyDescent="0.3">
      <c r="A70" s="24" t="s">
        <v>115</v>
      </c>
      <c r="B70" s="30">
        <v>765.81</v>
      </c>
      <c r="C70" s="24" t="s">
        <v>116</v>
      </c>
      <c r="D70" s="30">
        <v>3</v>
      </c>
    </row>
    <row r="71" spans="1:4" s="23" customFormat="1" ht="15.75" thickBot="1" x14ac:dyDescent="0.3">
      <c r="A71" s="24" t="s">
        <v>117</v>
      </c>
      <c r="B71" s="30">
        <v>785.12</v>
      </c>
      <c r="C71" s="24" t="s">
        <v>118</v>
      </c>
      <c r="D71" s="30">
        <v>2</v>
      </c>
    </row>
    <row r="72" spans="1:4" s="23" customFormat="1" ht="15.75" thickBot="1" x14ac:dyDescent="0.3">
      <c r="A72" s="24" t="s">
        <v>119</v>
      </c>
      <c r="B72" s="30">
        <v>17349.77</v>
      </c>
      <c r="C72" s="24" t="s">
        <v>36</v>
      </c>
      <c r="D72" s="30">
        <v>31</v>
      </c>
    </row>
    <row r="73" spans="1:4" s="23" customFormat="1" ht="15.75" thickBot="1" x14ac:dyDescent="0.3">
      <c r="A73" s="24" t="s">
        <v>120</v>
      </c>
      <c r="B73" s="30">
        <v>1958.64</v>
      </c>
      <c r="C73" s="24" t="s">
        <v>36</v>
      </c>
      <c r="D73" s="30">
        <v>4</v>
      </c>
    </row>
    <row r="74" spans="1:4" s="23" customFormat="1" ht="15.75" thickBot="1" x14ac:dyDescent="0.3">
      <c r="A74" s="24" t="s">
        <v>121</v>
      </c>
      <c r="B74" s="30">
        <v>392.4</v>
      </c>
      <c r="C74" s="24" t="s">
        <v>36</v>
      </c>
      <c r="D74" s="30">
        <v>2</v>
      </c>
    </row>
    <row r="75" spans="1:4" s="23" customFormat="1" ht="15.75" thickBot="1" x14ac:dyDescent="0.3">
      <c r="A75" s="24" t="s">
        <v>122</v>
      </c>
      <c r="B75" s="30">
        <v>521.12</v>
      </c>
      <c r="C75" s="24" t="s">
        <v>49</v>
      </c>
      <c r="D75" s="30">
        <v>1</v>
      </c>
    </row>
    <row r="76" spans="1:4" s="23" customFormat="1" ht="15.75" thickBot="1" x14ac:dyDescent="0.3">
      <c r="A76" s="24" t="s">
        <v>123</v>
      </c>
      <c r="B76" s="30">
        <v>357.17</v>
      </c>
      <c r="C76" s="24" t="s">
        <v>36</v>
      </c>
      <c r="D76" s="30">
        <v>1</v>
      </c>
    </row>
    <row r="77" spans="1:4" s="23" customFormat="1" ht="15.75" thickBot="1" x14ac:dyDescent="0.3">
      <c r="A77" s="24" t="s">
        <v>124</v>
      </c>
      <c r="B77" s="30">
        <v>662.52</v>
      </c>
      <c r="C77" s="24" t="s">
        <v>4</v>
      </c>
      <c r="D77" s="30">
        <v>4</v>
      </c>
    </row>
    <row r="78" spans="1:4" s="20" customFormat="1" ht="57.75" outlineLevel="2" thickBot="1" x14ac:dyDescent="0.3">
      <c r="A78" s="16" t="s">
        <v>16</v>
      </c>
      <c r="B78" s="29">
        <f>SUM(B79:B140)</f>
        <v>428858.39999999991</v>
      </c>
      <c r="C78" s="21"/>
      <c r="D78" s="21"/>
    </row>
    <row r="79" spans="1:4" s="23" customFormat="1" ht="15.75" thickBot="1" x14ac:dyDescent="0.3">
      <c r="A79" s="24" t="s">
        <v>26</v>
      </c>
      <c r="B79" s="30">
        <v>11343</v>
      </c>
      <c r="C79" s="24" t="s">
        <v>27</v>
      </c>
      <c r="D79" s="30">
        <v>20</v>
      </c>
    </row>
    <row r="80" spans="1:4" s="23" customFormat="1" ht="15.75" thickBot="1" x14ac:dyDescent="0.3">
      <c r="A80" s="24" t="s">
        <v>184</v>
      </c>
      <c r="B80" s="30">
        <v>1174.68</v>
      </c>
      <c r="C80" s="24" t="s">
        <v>36</v>
      </c>
      <c r="D80" s="30">
        <v>1</v>
      </c>
    </row>
    <row r="81" spans="1:4" s="23" customFormat="1" ht="15.75" thickBot="1" x14ac:dyDescent="0.3">
      <c r="A81" s="24" t="s">
        <v>126</v>
      </c>
      <c r="B81" s="30">
        <v>8653.0499999999993</v>
      </c>
      <c r="C81" s="24" t="s">
        <v>28</v>
      </c>
      <c r="D81" s="30">
        <v>15</v>
      </c>
    </row>
    <row r="82" spans="1:4" s="23" customFormat="1" ht="15.75" thickBot="1" x14ac:dyDescent="0.3">
      <c r="A82" s="24" t="s">
        <v>127</v>
      </c>
      <c r="B82" s="30">
        <v>345.53</v>
      </c>
      <c r="C82" s="24" t="s">
        <v>36</v>
      </c>
      <c r="D82" s="30">
        <v>1</v>
      </c>
    </row>
    <row r="83" spans="1:4" s="23" customFormat="1" ht="15.75" thickBot="1" x14ac:dyDescent="0.3">
      <c r="A83" s="24" t="s">
        <v>128</v>
      </c>
      <c r="B83" s="30">
        <v>1774.54</v>
      </c>
      <c r="C83" s="24" t="s">
        <v>36</v>
      </c>
      <c r="D83" s="30">
        <v>1</v>
      </c>
    </row>
    <row r="84" spans="1:4" s="23" customFormat="1" ht="15.75" thickBot="1" x14ac:dyDescent="0.3">
      <c r="A84" s="24" t="s">
        <v>129</v>
      </c>
      <c r="B84" s="30">
        <v>967.96</v>
      </c>
      <c r="C84" s="24" t="s">
        <v>36</v>
      </c>
      <c r="D84" s="30">
        <v>2</v>
      </c>
    </row>
    <row r="85" spans="1:4" s="23" customFormat="1" ht="15.75" thickBot="1" x14ac:dyDescent="0.3">
      <c r="A85" s="24" t="s">
        <v>130</v>
      </c>
      <c r="B85" s="30">
        <v>367.62</v>
      </c>
      <c r="C85" s="24" t="s">
        <v>36</v>
      </c>
      <c r="D85" s="30">
        <v>1</v>
      </c>
    </row>
    <row r="86" spans="1:4" s="23" customFormat="1" ht="15.75" thickBot="1" x14ac:dyDescent="0.3">
      <c r="A86" s="24" t="s">
        <v>131</v>
      </c>
      <c r="B86" s="30">
        <v>739.3</v>
      </c>
      <c r="C86" s="24" t="s">
        <v>36</v>
      </c>
      <c r="D86" s="30">
        <v>1</v>
      </c>
    </row>
    <row r="87" spans="1:4" s="23" customFormat="1" ht="15.75" thickBot="1" x14ac:dyDescent="0.3">
      <c r="A87" s="24" t="s">
        <v>132</v>
      </c>
      <c r="B87" s="30">
        <v>7019.16</v>
      </c>
      <c r="C87" s="24" t="s">
        <v>94</v>
      </c>
      <c r="D87" s="30">
        <v>1</v>
      </c>
    </row>
    <row r="88" spans="1:4" s="23" customFormat="1" ht="15.75" thickBot="1" x14ac:dyDescent="0.3">
      <c r="A88" s="24" t="s">
        <v>133</v>
      </c>
      <c r="B88" s="30">
        <v>971.58</v>
      </c>
      <c r="C88" s="24" t="s">
        <v>134</v>
      </c>
      <c r="D88" s="30">
        <v>3</v>
      </c>
    </row>
    <row r="89" spans="1:4" s="23" customFormat="1" ht="15.75" thickBot="1" x14ac:dyDescent="0.3">
      <c r="A89" s="24" t="s">
        <v>135</v>
      </c>
      <c r="B89" s="30">
        <v>1117</v>
      </c>
      <c r="C89" s="24" t="s">
        <v>36</v>
      </c>
      <c r="D89" s="30">
        <v>1</v>
      </c>
    </row>
    <row r="90" spans="1:4" s="23" customFormat="1" ht="15.75" thickBot="1" x14ac:dyDescent="0.3">
      <c r="A90" s="24" t="s">
        <v>136</v>
      </c>
      <c r="B90" s="30">
        <v>1428.81</v>
      </c>
      <c r="C90" s="24" t="s">
        <v>4</v>
      </c>
      <c r="D90" s="30">
        <v>3.5</v>
      </c>
    </row>
    <row r="91" spans="1:4" s="23" customFormat="1" ht="15.75" thickBot="1" x14ac:dyDescent="0.3">
      <c r="A91" s="24" t="s">
        <v>137</v>
      </c>
      <c r="B91" s="30">
        <v>4427.7</v>
      </c>
      <c r="C91" s="24" t="s">
        <v>36</v>
      </c>
      <c r="D91" s="30">
        <v>3</v>
      </c>
    </row>
    <row r="92" spans="1:4" s="23" customFormat="1" ht="15.75" thickBot="1" x14ac:dyDescent="0.3">
      <c r="A92" s="24" t="s">
        <v>138</v>
      </c>
      <c r="B92" s="30">
        <v>3200</v>
      </c>
      <c r="C92" s="24" t="s">
        <v>94</v>
      </c>
      <c r="D92" s="30">
        <v>1</v>
      </c>
    </row>
    <row r="93" spans="1:4" s="23" customFormat="1" ht="15.75" thickBot="1" x14ac:dyDescent="0.3">
      <c r="A93" s="24" t="s">
        <v>139</v>
      </c>
      <c r="B93" s="30">
        <v>4131.63</v>
      </c>
      <c r="C93" s="24" t="s">
        <v>36</v>
      </c>
      <c r="D93" s="30">
        <v>1</v>
      </c>
    </row>
    <row r="94" spans="1:4" s="23" customFormat="1" ht="15.75" thickBot="1" x14ac:dyDescent="0.3">
      <c r="A94" s="24" t="s">
        <v>41</v>
      </c>
      <c r="B94" s="30">
        <v>3373.92</v>
      </c>
      <c r="C94" s="24" t="s">
        <v>94</v>
      </c>
      <c r="D94" s="30">
        <v>4</v>
      </c>
    </row>
    <row r="95" spans="1:4" s="23" customFormat="1" ht="15.75" thickBot="1" x14ac:dyDescent="0.3">
      <c r="A95" s="24" t="s">
        <v>41</v>
      </c>
      <c r="B95" s="30">
        <v>381.43</v>
      </c>
      <c r="C95" s="24" t="s">
        <v>42</v>
      </c>
      <c r="D95" s="30">
        <v>1</v>
      </c>
    </row>
    <row r="96" spans="1:4" s="23" customFormat="1" ht="15.75" thickBot="1" x14ac:dyDescent="0.3">
      <c r="A96" s="24" t="s">
        <v>43</v>
      </c>
      <c r="B96" s="30">
        <v>9376.4</v>
      </c>
      <c r="C96" s="24" t="s">
        <v>36</v>
      </c>
      <c r="D96" s="30">
        <v>20</v>
      </c>
    </row>
    <row r="97" spans="1:4" s="23" customFormat="1" ht="15.75" thickBot="1" x14ac:dyDescent="0.3">
      <c r="A97" s="24" t="s">
        <v>140</v>
      </c>
      <c r="B97" s="30">
        <v>14349.4</v>
      </c>
      <c r="C97" s="24" t="s">
        <v>49</v>
      </c>
      <c r="D97" s="30">
        <v>20</v>
      </c>
    </row>
    <row r="98" spans="1:4" s="23" customFormat="1" ht="15.75" thickBot="1" x14ac:dyDescent="0.3">
      <c r="A98" s="24" t="s">
        <v>30</v>
      </c>
      <c r="B98" s="30">
        <v>12681.76</v>
      </c>
      <c r="C98" s="24" t="s">
        <v>4</v>
      </c>
      <c r="D98" s="30">
        <v>91</v>
      </c>
    </row>
    <row r="99" spans="1:4" s="23" customFormat="1" ht="15.75" thickBot="1" x14ac:dyDescent="0.3">
      <c r="A99" s="24" t="s">
        <v>30</v>
      </c>
      <c r="B99" s="30">
        <v>7930.2</v>
      </c>
      <c r="C99" s="24" t="s">
        <v>4</v>
      </c>
      <c r="D99" s="30">
        <v>12</v>
      </c>
    </row>
    <row r="100" spans="1:4" s="23" customFormat="1" ht="15.75" thickBot="1" x14ac:dyDescent="0.3">
      <c r="A100" s="24" t="s">
        <v>141</v>
      </c>
      <c r="B100" s="30">
        <v>30471.53</v>
      </c>
      <c r="C100" s="24" t="s">
        <v>94</v>
      </c>
      <c r="D100" s="30">
        <v>1</v>
      </c>
    </row>
    <row r="101" spans="1:4" s="23" customFormat="1" ht="15.75" thickBot="1" x14ac:dyDescent="0.3">
      <c r="A101" s="24" t="s">
        <v>142</v>
      </c>
      <c r="B101" s="30">
        <v>31343.54</v>
      </c>
      <c r="C101" s="24" t="s">
        <v>94</v>
      </c>
      <c r="D101" s="30">
        <v>1</v>
      </c>
    </row>
    <row r="102" spans="1:4" s="23" customFormat="1" ht="15.75" thickBot="1" x14ac:dyDescent="0.3">
      <c r="A102" s="24" t="s">
        <v>143</v>
      </c>
      <c r="B102" s="30">
        <v>120.72</v>
      </c>
      <c r="C102" s="24" t="s">
        <v>4</v>
      </c>
      <c r="D102" s="30">
        <v>1</v>
      </c>
    </row>
    <row r="103" spans="1:4" s="23" customFormat="1" ht="15.75" thickBot="1" x14ac:dyDescent="0.3">
      <c r="A103" s="24" t="s">
        <v>144</v>
      </c>
      <c r="B103" s="30">
        <v>401.13</v>
      </c>
      <c r="C103" s="24" t="s">
        <v>27</v>
      </c>
      <c r="D103" s="30">
        <v>1</v>
      </c>
    </row>
    <row r="104" spans="1:4" s="23" customFormat="1" ht="15.75" thickBot="1" x14ac:dyDescent="0.3">
      <c r="A104" s="24" t="s">
        <v>145</v>
      </c>
      <c r="B104" s="30">
        <v>3706.35</v>
      </c>
      <c r="C104" s="24" t="s">
        <v>4</v>
      </c>
      <c r="D104" s="30">
        <v>15</v>
      </c>
    </row>
    <row r="105" spans="1:4" s="23" customFormat="1" ht="15.75" thickBot="1" x14ac:dyDescent="0.3">
      <c r="A105" s="24" t="s">
        <v>146</v>
      </c>
      <c r="B105" s="30">
        <v>3180.72</v>
      </c>
      <c r="C105" s="24" t="s">
        <v>4</v>
      </c>
      <c r="D105" s="30">
        <v>24</v>
      </c>
    </row>
    <row r="106" spans="1:4" s="23" customFormat="1" ht="15.75" thickBot="1" x14ac:dyDescent="0.3">
      <c r="A106" s="24" t="s">
        <v>147</v>
      </c>
      <c r="B106" s="30">
        <v>847.16</v>
      </c>
      <c r="C106" s="24" t="s">
        <v>36</v>
      </c>
      <c r="D106" s="30">
        <v>1</v>
      </c>
    </row>
    <row r="107" spans="1:4" s="23" customFormat="1" ht="15.75" thickBot="1" x14ac:dyDescent="0.3">
      <c r="A107" s="24" t="s">
        <v>44</v>
      </c>
      <c r="B107" s="30">
        <v>3480.08</v>
      </c>
      <c r="C107" s="24" t="s">
        <v>36</v>
      </c>
      <c r="D107" s="30">
        <v>8</v>
      </c>
    </row>
    <row r="108" spans="1:4" s="23" customFormat="1" ht="15.75" thickBot="1" x14ac:dyDescent="0.3">
      <c r="A108" s="24" t="s">
        <v>148</v>
      </c>
      <c r="B108" s="30">
        <v>226.66</v>
      </c>
      <c r="C108" s="24" t="s">
        <v>28</v>
      </c>
      <c r="D108" s="30">
        <v>1</v>
      </c>
    </row>
    <row r="109" spans="1:4" s="23" customFormat="1" ht="15.75" thickBot="1" x14ac:dyDescent="0.3">
      <c r="A109" s="24" t="s">
        <v>45</v>
      </c>
      <c r="B109" s="30">
        <v>1782.48</v>
      </c>
      <c r="C109" s="24" t="s">
        <v>4</v>
      </c>
      <c r="D109" s="30">
        <v>2.2000000000000002</v>
      </c>
    </row>
    <row r="110" spans="1:4" s="23" customFormat="1" ht="15.75" thickBot="1" x14ac:dyDescent="0.3">
      <c r="A110" s="24" t="s">
        <v>149</v>
      </c>
      <c r="B110" s="30">
        <v>1232.22</v>
      </c>
      <c r="C110" s="24" t="s">
        <v>36</v>
      </c>
      <c r="D110" s="30">
        <v>6</v>
      </c>
    </row>
    <row r="111" spans="1:4" s="23" customFormat="1" ht="15.75" thickBot="1" x14ac:dyDescent="0.3">
      <c r="A111" s="24" t="s">
        <v>150</v>
      </c>
      <c r="B111" s="30">
        <v>937.39</v>
      </c>
      <c r="C111" s="24" t="s">
        <v>36</v>
      </c>
      <c r="D111" s="30">
        <v>1</v>
      </c>
    </row>
    <row r="112" spans="1:4" s="23" customFormat="1" ht="15.75" thickBot="1" x14ac:dyDescent="0.3">
      <c r="A112" s="24" t="s">
        <v>177</v>
      </c>
      <c r="B112" s="30">
        <v>19649.28</v>
      </c>
      <c r="C112" s="24" t="s">
        <v>28</v>
      </c>
      <c r="D112" s="30">
        <v>48</v>
      </c>
    </row>
    <row r="113" spans="1:4" s="23" customFormat="1" ht="15.75" thickBot="1" x14ac:dyDescent="0.3">
      <c r="A113" s="24" t="s">
        <v>46</v>
      </c>
      <c r="B113" s="30">
        <v>6945</v>
      </c>
      <c r="C113" s="24" t="s">
        <v>28</v>
      </c>
      <c r="D113" s="30">
        <v>10</v>
      </c>
    </row>
    <row r="114" spans="1:4" s="23" customFormat="1" ht="15.75" thickBot="1" x14ac:dyDescent="0.3">
      <c r="A114" s="24" t="s">
        <v>151</v>
      </c>
      <c r="B114" s="30">
        <v>2849.4</v>
      </c>
      <c r="C114" s="24" t="s">
        <v>36</v>
      </c>
      <c r="D114" s="30">
        <v>2</v>
      </c>
    </row>
    <row r="115" spans="1:4" s="23" customFormat="1" ht="15.75" thickBot="1" x14ac:dyDescent="0.3">
      <c r="A115" s="24" t="s">
        <v>38</v>
      </c>
      <c r="B115" s="30">
        <v>1219.98</v>
      </c>
      <c r="C115" s="24" t="s">
        <v>36</v>
      </c>
      <c r="D115" s="30">
        <v>2</v>
      </c>
    </row>
    <row r="116" spans="1:4" s="23" customFormat="1" ht="15.75" thickBot="1" x14ac:dyDescent="0.3">
      <c r="A116" s="24" t="s">
        <v>56</v>
      </c>
      <c r="B116" s="30">
        <v>1918.9</v>
      </c>
      <c r="C116" s="24" t="s">
        <v>36</v>
      </c>
      <c r="D116" s="30">
        <v>1</v>
      </c>
    </row>
    <row r="117" spans="1:4" s="23" customFormat="1" ht="15.75" thickBot="1" x14ac:dyDescent="0.3">
      <c r="A117" s="24" t="s">
        <v>152</v>
      </c>
      <c r="B117" s="30">
        <v>4011.7</v>
      </c>
      <c r="C117" s="24" t="s">
        <v>36</v>
      </c>
      <c r="D117" s="30">
        <v>2</v>
      </c>
    </row>
    <row r="118" spans="1:4" s="23" customFormat="1" ht="15.75" thickBot="1" x14ac:dyDescent="0.3">
      <c r="A118" s="24" t="s">
        <v>153</v>
      </c>
      <c r="B118" s="30">
        <v>436.67</v>
      </c>
      <c r="C118" s="24" t="s">
        <v>36</v>
      </c>
      <c r="D118" s="30">
        <v>1</v>
      </c>
    </row>
    <row r="119" spans="1:4" s="23" customFormat="1" ht="15.75" thickBot="1" x14ac:dyDescent="0.3">
      <c r="A119" s="24" t="s">
        <v>154</v>
      </c>
      <c r="B119" s="30">
        <v>578.04</v>
      </c>
      <c r="C119" s="24" t="s">
        <v>36</v>
      </c>
      <c r="D119" s="30">
        <v>1</v>
      </c>
    </row>
    <row r="120" spans="1:4" s="23" customFormat="1" ht="15.75" thickBot="1" x14ac:dyDescent="0.3">
      <c r="A120" s="24" t="s">
        <v>155</v>
      </c>
      <c r="B120" s="30">
        <v>768.4</v>
      </c>
      <c r="C120" s="24" t="s">
        <v>4</v>
      </c>
      <c r="D120" s="30">
        <v>1</v>
      </c>
    </row>
    <row r="121" spans="1:4" s="23" customFormat="1" ht="15.75" thickBot="1" x14ac:dyDescent="0.3">
      <c r="A121" s="24" t="s">
        <v>156</v>
      </c>
      <c r="B121" s="30">
        <v>12468.55</v>
      </c>
      <c r="C121" s="24" t="s">
        <v>4</v>
      </c>
      <c r="D121" s="30">
        <v>5</v>
      </c>
    </row>
    <row r="122" spans="1:4" s="23" customFormat="1" ht="15.75" thickBot="1" x14ac:dyDescent="0.3">
      <c r="A122" s="24" t="s">
        <v>39</v>
      </c>
      <c r="B122" s="30">
        <v>1450.96</v>
      </c>
      <c r="C122" s="24" t="s">
        <v>28</v>
      </c>
      <c r="D122" s="30">
        <v>2</v>
      </c>
    </row>
    <row r="123" spans="1:4" s="23" customFormat="1" ht="15.75" thickBot="1" x14ac:dyDescent="0.3">
      <c r="A123" s="24" t="s">
        <v>39</v>
      </c>
      <c r="B123" s="30">
        <v>3910.24</v>
      </c>
      <c r="C123" s="24" t="s">
        <v>158</v>
      </c>
      <c r="D123" s="30">
        <v>4</v>
      </c>
    </row>
    <row r="124" spans="1:4" s="23" customFormat="1" ht="15.75" thickBot="1" x14ac:dyDescent="0.3">
      <c r="A124" s="24" t="s">
        <v>159</v>
      </c>
      <c r="B124" s="30">
        <v>1066.06</v>
      </c>
      <c r="C124" s="24" t="s">
        <v>160</v>
      </c>
      <c r="D124" s="30">
        <v>1</v>
      </c>
    </row>
    <row r="125" spans="1:4" s="23" customFormat="1" ht="15.75" thickBot="1" x14ac:dyDescent="0.3">
      <c r="A125" s="24" t="s">
        <v>29</v>
      </c>
      <c r="B125" s="30">
        <v>342.68</v>
      </c>
      <c r="C125" s="24" t="s">
        <v>36</v>
      </c>
      <c r="D125" s="30">
        <v>2</v>
      </c>
    </row>
    <row r="126" spans="1:4" s="23" customFormat="1" ht="15.75" thickBot="1" x14ac:dyDescent="0.3">
      <c r="A126" s="24" t="s">
        <v>29</v>
      </c>
      <c r="B126" s="30">
        <v>5981.08</v>
      </c>
      <c r="C126" s="24" t="s">
        <v>36</v>
      </c>
      <c r="D126" s="30">
        <v>14</v>
      </c>
    </row>
    <row r="127" spans="1:4" s="23" customFormat="1" ht="15.75" thickBot="1" x14ac:dyDescent="0.3">
      <c r="A127" s="24" t="s">
        <v>161</v>
      </c>
      <c r="B127" s="30">
        <v>5406.4</v>
      </c>
      <c r="C127" s="24" t="s">
        <v>4</v>
      </c>
      <c r="D127" s="30">
        <v>3</v>
      </c>
    </row>
    <row r="128" spans="1:4" s="23" customFormat="1" ht="15.75" thickBot="1" x14ac:dyDescent="0.3">
      <c r="A128" s="24" t="s">
        <v>162</v>
      </c>
      <c r="B128" s="30">
        <v>62687.82</v>
      </c>
      <c r="C128" s="24" t="s">
        <v>4</v>
      </c>
      <c r="D128" s="30">
        <v>26</v>
      </c>
    </row>
    <row r="129" spans="1:4" s="23" customFormat="1" ht="15.75" thickBot="1" x14ac:dyDescent="0.3">
      <c r="A129" s="24" t="s">
        <v>47</v>
      </c>
      <c r="B129" s="30">
        <v>1443.1</v>
      </c>
      <c r="C129" s="24" t="s">
        <v>28</v>
      </c>
      <c r="D129" s="30">
        <v>1</v>
      </c>
    </row>
    <row r="130" spans="1:4" s="23" customFormat="1" ht="15.75" thickBot="1" x14ac:dyDescent="0.3">
      <c r="A130" s="24" t="s">
        <v>163</v>
      </c>
      <c r="B130" s="30">
        <v>21848.49</v>
      </c>
      <c r="C130" s="24" t="s">
        <v>81</v>
      </c>
      <c r="D130" s="30">
        <v>15.5</v>
      </c>
    </row>
    <row r="131" spans="1:4" s="23" customFormat="1" ht="15.75" thickBot="1" x14ac:dyDescent="0.3">
      <c r="A131" s="24" t="s">
        <v>164</v>
      </c>
      <c r="B131" s="30">
        <v>2875.95</v>
      </c>
      <c r="C131" s="24" t="s">
        <v>4</v>
      </c>
      <c r="D131" s="30">
        <v>9</v>
      </c>
    </row>
    <row r="132" spans="1:4" s="23" customFormat="1" ht="15.75" thickBot="1" x14ac:dyDescent="0.3">
      <c r="A132" s="24" t="s">
        <v>165</v>
      </c>
      <c r="B132" s="30">
        <v>535.36</v>
      </c>
      <c r="C132" s="24" t="s">
        <v>36</v>
      </c>
      <c r="D132" s="30">
        <v>1</v>
      </c>
    </row>
    <row r="133" spans="1:4" s="23" customFormat="1" ht="15.75" thickBot="1" x14ac:dyDescent="0.3">
      <c r="A133" s="24" t="s">
        <v>166</v>
      </c>
      <c r="B133" s="30">
        <v>438.88</v>
      </c>
      <c r="C133" s="24" t="s">
        <v>134</v>
      </c>
      <c r="D133" s="30">
        <v>1</v>
      </c>
    </row>
    <row r="134" spans="1:4" s="23" customFormat="1" ht="15.75" thickBot="1" x14ac:dyDescent="0.3">
      <c r="A134" s="24" t="s">
        <v>167</v>
      </c>
      <c r="B134" s="30">
        <v>295.87</v>
      </c>
      <c r="C134" s="24" t="s">
        <v>94</v>
      </c>
      <c r="D134" s="30">
        <v>1</v>
      </c>
    </row>
    <row r="135" spans="1:4" s="23" customFormat="1" ht="15.75" thickBot="1" x14ac:dyDescent="0.3">
      <c r="A135" s="24" t="s">
        <v>168</v>
      </c>
      <c r="B135" s="30">
        <v>4234.8999999999996</v>
      </c>
      <c r="C135" s="24" t="s">
        <v>169</v>
      </c>
      <c r="D135" s="30">
        <v>2</v>
      </c>
    </row>
    <row r="136" spans="1:4" s="23" customFormat="1" ht="15.75" thickBot="1" x14ac:dyDescent="0.3">
      <c r="A136" s="24" t="s">
        <v>170</v>
      </c>
      <c r="B136" s="30">
        <v>5698.79</v>
      </c>
      <c r="C136" s="24" t="s">
        <v>4</v>
      </c>
      <c r="D136" s="30">
        <v>43</v>
      </c>
    </row>
    <row r="137" spans="1:4" s="23" customFormat="1" ht="15.75" thickBot="1" x14ac:dyDescent="0.3">
      <c r="A137" s="24" t="s">
        <v>171</v>
      </c>
      <c r="B137" s="30">
        <v>410.74</v>
      </c>
      <c r="C137" s="24" t="s">
        <v>36</v>
      </c>
      <c r="D137" s="30">
        <v>2</v>
      </c>
    </row>
    <row r="138" spans="1:4" s="23" customFormat="1" ht="15.75" thickBot="1" x14ac:dyDescent="0.3">
      <c r="A138" s="24" t="s">
        <v>172</v>
      </c>
      <c r="B138" s="30">
        <v>76430.92</v>
      </c>
      <c r="C138" s="24" t="s">
        <v>4</v>
      </c>
      <c r="D138" s="30">
        <v>31.7</v>
      </c>
    </row>
    <row r="139" spans="1:4" s="23" customFormat="1" ht="15.75" thickBot="1" x14ac:dyDescent="0.3">
      <c r="A139" s="24" t="s">
        <v>173</v>
      </c>
      <c r="B139" s="30">
        <v>9090.17</v>
      </c>
      <c r="C139" s="24" t="s">
        <v>4</v>
      </c>
      <c r="D139" s="30">
        <v>19</v>
      </c>
    </row>
    <row r="140" spans="1:4" s="23" customFormat="1" ht="15.75" thickBot="1" x14ac:dyDescent="0.3">
      <c r="A140" s="24" t="s">
        <v>174</v>
      </c>
      <c r="B140" s="30">
        <v>379.42</v>
      </c>
      <c r="C140" s="24" t="s">
        <v>36</v>
      </c>
      <c r="D140" s="30">
        <v>1</v>
      </c>
    </row>
    <row r="141" spans="1:4" s="20" customFormat="1" ht="29.25" outlineLevel="2" thickBot="1" x14ac:dyDescent="0.3">
      <c r="A141" s="16" t="s">
        <v>17</v>
      </c>
      <c r="B141" s="22">
        <f>B142+B143</f>
        <v>92761.48</v>
      </c>
      <c r="C141" s="21"/>
      <c r="D141" s="21"/>
    </row>
    <row r="142" spans="1:4" s="23" customFormat="1" ht="15.75" thickBot="1" x14ac:dyDescent="0.3">
      <c r="A142" s="24" t="s">
        <v>178</v>
      </c>
      <c r="B142" s="30">
        <v>46380.74</v>
      </c>
      <c r="C142" s="24" t="s">
        <v>3</v>
      </c>
      <c r="D142" s="30">
        <v>50634</v>
      </c>
    </row>
    <row r="143" spans="1:4" s="23" customFormat="1" ht="15.75" thickBot="1" x14ac:dyDescent="0.3">
      <c r="A143" s="24" t="s">
        <v>179</v>
      </c>
      <c r="B143" s="30">
        <v>46380.74</v>
      </c>
      <c r="C143" s="24" t="s">
        <v>3</v>
      </c>
      <c r="D143" s="30">
        <v>50634</v>
      </c>
    </row>
    <row r="144" spans="1:4" ht="29.25" thickBot="1" x14ac:dyDescent="0.3">
      <c r="A144" s="19" t="s">
        <v>18</v>
      </c>
      <c r="B144" s="8">
        <f>B145+B146</f>
        <v>427857.3</v>
      </c>
      <c r="C144" s="2"/>
      <c r="D144" s="1"/>
    </row>
    <row r="145" spans="1:4" s="23" customFormat="1" ht="15.75" thickBot="1" x14ac:dyDescent="0.3">
      <c r="A145" s="24" t="s">
        <v>180</v>
      </c>
      <c r="B145" s="30">
        <v>210637.44</v>
      </c>
      <c r="C145" s="24" t="s">
        <v>3</v>
      </c>
      <c r="D145" s="30">
        <v>50634</v>
      </c>
    </row>
    <row r="146" spans="1:4" s="23" customFormat="1" ht="15.75" thickBot="1" x14ac:dyDescent="0.3">
      <c r="A146" s="24" t="s">
        <v>181</v>
      </c>
      <c r="B146" s="30">
        <v>217219.86</v>
      </c>
      <c r="C146" s="24" t="s">
        <v>3</v>
      </c>
      <c r="D146" s="30">
        <v>50634</v>
      </c>
    </row>
    <row r="147" spans="1:4" ht="28.5" x14ac:dyDescent="0.25">
      <c r="A147" s="19" t="s">
        <v>19</v>
      </c>
      <c r="B147" s="8">
        <v>0</v>
      </c>
      <c r="C147" s="2"/>
      <c r="D147" s="1"/>
    </row>
    <row r="148" spans="1:4" ht="29.25" thickBot="1" x14ac:dyDescent="0.3">
      <c r="A148" s="19" t="s">
        <v>20</v>
      </c>
      <c r="B148" s="8">
        <f>SUM(B149:B150)</f>
        <v>4667.2999999999993</v>
      </c>
      <c r="C148" s="2"/>
      <c r="D148" s="1"/>
    </row>
    <row r="149" spans="1:4" s="23" customFormat="1" ht="15.75" thickBot="1" x14ac:dyDescent="0.3">
      <c r="A149" s="24" t="s">
        <v>50</v>
      </c>
      <c r="B149" s="30">
        <v>3149.74</v>
      </c>
      <c r="C149" s="24" t="s">
        <v>48</v>
      </c>
      <c r="D149" s="30">
        <v>1</v>
      </c>
    </row>
    <row r="150" spans="1:4" s="23" customFormat="1" ht="15.75" thickBot="1" x14ac:dyDescent="0.3">
      <c r="A150" s="24" t="s">
        <v>175</v>
      </c>
      <c r="B150" s="30">
        <v>1517.56</v>
      </c>
      <c r="C150" s="24" t="s">
        <v>3</v>
      </c>
      <c r="D150" s="30">
        <v>5.5</v>
      </c>
    </row>
    <row r="151" spans="1:4" ht="28.5" x14ac:dyDescent="0.25">
      <c r="A151" s="19" t="s">
        <v>21</v>
      </c>
      <c r="B151" s="8">
        <v>0</v>
      </c>
      <c r="C151" s="2"/>
      <c r="D151" s="1"/>
    </row>
    <row r="152" spans="1:4" ht="29.25" thickBot="1" x14ac:dyDescent="0.3">
      <c r="A152" s="19" t="s">
        <v>22</v>
      </c>
      <c r="B152" s="8">
        <f>B153+B154</f>
        <v>99647.709999999992</v>
      </c>
      <c r="C152" s="2"/>
      <c r="D152" s="1"/>
    </row>
    <row r="153" spans="1:4" s="23" customFormat="1" ht="15.75" thickBot="1" x14ac:dyDescent="0.3">
      <c r="A153" s="24" t="s">
        <v>182</v>
      </c>
      <c r="B153" s="30">
        <v>48608.639999999999</v>
      </c>
      <c r="C153" s="24" t="s">
        <v>3</v>
      </c>
      <c r="D153" s="30">
        <v>50634</v>
      </c>
    </row>
    <row r="154" spans="1:4" s="23" customFormat="1" ht="15.75" thickBot="1" x14ac:dyDescent="0.3">
      <c r="A154" s="24" t="s">
        <v>183</v>
      </c>
      <c r="B154" s="30">
        <v>51039.07</v>
      </c>
      <c r="C154" s="24" t="s">
        <v>3</v>
      </c>
      <c r="D154" s="30">
        <v>50634</v>
      </c>
    </row>
    <row r="155" spans="1:4" ht="43.5" thickBot="1" x14ac:dyDescent="0.3">
      <c r="A155" s="19" t="s">
        <v>23</v>
      </c>
      <c r="B155" s="8">
        <f>SUM(B156:B156)</f>
        <v>8166.64</v>
      </c>
      <c r="C155" s="2"/>
      <c r="D155" s="1"/>
    </row>
    <row r="156" spans="1:4" s="23" customFormat="1" ht="15.75" thickBot="1" x14ac:dyDescent="0.3">
      <c r="A156" s="24" t="s">
        <v>185</v>
      </c>
      <c r="B156" s="30">
        <v>8166.64</v>
      </c>
      <c r="C156" s="24" t="s">
        <v>36</v>
      </c>
      <c r="D156" s="30">
        <v>4</v>
      </c>
    </row>
    <row r="157" spans="1:4" ht="57.75" thickBot="1" x14ac:dyDescent="0.3">
      <c r="A157" s="19" t="s">
        <v>24</v>
      </c>
      <c r="B157" s="8">
        <f>SUM(B158:B167)</f>
        <v>235011.22999999998</v>
      </c>
      <c r="C157" s="2"/>
      <c r="D157" s="1"/>
    </row>
    <row r="158" spans="1:4" s="23" customFormat="1" ht="15.75" thickBot="1" x14ac:dyDescent="0.3">
      <c r="A158" s="24" t="s">
        <v>186</v>
      </c>
      <c r="B158" s="30">
        <v>3228</v>
      </c>
      <c r="C158" s="24" t="s">
        <v>40</v>
      </c>
      <c r="D158" s="30">
        <v>300</v>
      </c>
    </row>
    <row r="159" spans="1:4" s="23" customFormat="1" ht="15.75" thickBot="1" x14ac:dyDescent="0.3">
      <c r="A159" s="24" t="s">
        <v>187</v>
      </c>
      <c r="B159" s="30">
        <v>4977.62</v>
      </c>
      <c r="C159" s="24" t="s">
        <v>36</v>
      </c>
      <c r="D159" s="30">
        <v>2</v>
      </c>
    </row>
    <row r="160" spans="1:4" s="23" customFormat="1" ht="15.75" thickBot="1" x14ac:dyDescent="0.3">
      <c r="A160" s="24" t="s">
        <v>188</v>
      </c>
      <c r="B160" s="30">
        <v>860.78</v>
      </c>
      <c r="C160" s="24" t="s">
        <v>3</v>
      </c>
      <c r="D160" s="30">
        <v>50634</v>
      </c>
    </row>
    <row r="161" spans="1:5" s="23" customFormat="1" ht="15.75" thickBot="1" x14ac:dyDescent="0.3">
      <c r="A161" s="24" t="s">
        <v>189</v>
      </c>
      <c r="B161" s="30">
        <v>860.78</v>
      </c>
      <c r="C161" s="24" t="s">
        <v>3</v>
      </c>
      <c r="D161" s="30">
        <v>50634</v>
      </c>
    </row>
    <row r="162" spans="1:5" s="23" customFormat="1" ht="15.75" thickBot="1" x14ac:dyDescent="0.3">
      <c r="A162" s="24" t="s">
        <v>190</v>
      </c>
      <c r="B162" s="30">
        <v>1748.76</v>
      </c>
      <c r="C162" s="24" t="s">
        <v>36</v>
      </c>
      <c r="D162" s="30">
        <v>57</v>
      </c>
    </row>
    <row r="163" spans="1:5" s="23" customFormat="1" ht="15.75" thickBot="1" x14ac:dyDescent="0.3">
      <c r="A163" s="24" t="s">
        <v>191</v>
      </c>
      <c r="B163" s="30">
        <v>3248.64</v>
      </c>
      <c r="C163" s="24" t="s">
        <v>36</v>
      </c>
      <c r="D163" s="30">
        <v>72</v>
      </c>
    </row>
    <row r="164" spans="1:5" s="31" customFormat="1" ht="15.75" thickBot="1" x14ac:dyDescent="0.3">
      <c r="A164" s="24" t="s">
        <v>157</v>
      </c>
      <c r="B164" s="30">
        <v>106331.4</v>
      </c>
      <c r="C164" s="24" t="s">
        <v>3</v>
      </c>
      <c r="D164" s="30">
        <v>50634</v>
      </c>
    </row>
    <row r="165" spans="1:5" s="23" customFormat="1" ht="15.75" thickBot="1" x14ac:dyDescent="0.3">
      <c r="A165" s="24" t="s">
        <v>192</v>
      </c>
      <c r="B165" s="30">
        <v>111394.8</v>
      </c>
      <c r="C165" s="24" t="s">
        <v>3</v>
      </c>
      <c r="D165" s="30">
        <v>50634</v>
      </c>
    </row>
    <row r="166" spans="1:5" s="23" customFormat="1" ht="15.75" thickBot="1" x14ac:dyDescent="0.3">
      <c r="A166" s="24" t="s">
        <v>193</v>
      </c>
      <c r="B166" s="30">
        <v>399.99</v>
      </c>
      <c r="C166" s="24" t="s">
        <v>36</v>
      </c>
      <c r="D166" s="30">
        <v>0.35</v>
      </c>
    </row>
    <row r="167" spans="1:5" s="23" customFormat="1" ht="15.75" thickBot="1" x14ac:dyDescent="0.3">
      <c r="A167" s="24" t="s">
        <v>194</v>
      </c>
      <c r="B167" s="30">
        <v>1960.46</v>
      </c>
      <c r="C167" s="24" t="s">
        <v>36</v>
      </c>
      <c r="D167" s="30">
        <v>2</v>
      </c>
    </row>
    <row r="168" spans="1:5" x14ac:dyDescent="0.25">
      <c r="A168" s="19" t="s">
        <v>25</v>
      </c>
      <c r="B168" s="8">
        <f>B169+B170</f>
        <v>52878.66</v>
      </c>
      <c r="C168" s="2"/>
      <c r="D168" s="1"/>
    </row>
    <row r="169" spans="1:5" ht="45" x14ac:dyDescent="0.25">
      <c r="A169" s="4" t="s">
        <v>6</v>
      </c>
      <c r="B169" s="26">
        <f>D169*12*5</f>
        <v>9600</v>
      </c>
      <c r="C169" s="4" t="s">
        <v>5</v>
      </c>
      <c r="D169" s="4">
        <v>160</v>
      </c>
    </row>
    <row r="170" spans="1:5" x14ac:dyDescent="0.25">
      <c r="A170" s="2" t="s">
        <v>34</v>
      </c>
      <c r="B170" s="28">
        <v>43278.66</v>
      </c>
      <c r="C170" s="9" t="s">
        <v>31</v>
      </c>
      <c r="D170" s="1"/>
    </row>
    <row r="171" spans="1:5" x14ac:dyDescent="0.25">
      <c r="A171" s="19" t="s">
        <v>63</v>
      </c>
      <c r="B171" s="27">
        <f>B14+B17+B20+B21+B28+B78+B148+B151+B152+B155+B1085+B157+B144+B141</f>
        <v>2948464.02</v>
      </c>
      <c r="C171" s="9" t="s">
        <v>31</v>
      </c>
      <c r="D171" s="1"/>
      <c r="E171" s="25"/>
    </row>
    <row r="172" spans="1:5" x14ac:dyDescent="0.25">
      <c r="A172" s="19" t="s">
        <v>64</v>
      </c>
      <c r="B172" s="8">
        <f>B171*1.2+B168</f>
        <v>3591035.4840000002</v>
      </c>
      <c r="C172" s="9" t="s">
        <v>31</v>
      </c>
      <c r="D172" s="1"/>
    </row>
    <row r="173" spans="1:5" x14ac:dyDescent="0.25">
      <c r="A173" s="19" t="s">
        <v>65</v>
      </c>
      <c r="B173" s="8">
        <f>B6+B9-B172+B4</f>
        <v>-2746673.2440000004</v>
      </c>
      <c r="C173" s="9" t="s">
        <v>31</v>
      </c>
      <c r="D173" s="1"/>
    </row>
    <row r="174" spans="1:5" ht="28.5" hidden="1" x14ac:dyDescent="0.25">
      <c r="A174" s="16" t="s">
        <v>66</v>
      </c>
      <c r="B174" s="8">
        <f>B173+B8</f>
        <v>-2676819.8740000003</v>
      </c>
      <c r="C174" s="9" t="s">
        <v>31</v>
      </c>
      <c r="D174" s="1"/>
    </row>
  </sheetData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2021-09-14T23:40:28Z</cp:lastPrinted>
  <dcterms:created xsi:type="dcterms:W3CDTF">2016-03-18T02:51:51Z</dcterms:created>
  <dcterms:modified xsi:type="dcterms:W3CDTF">2022-02-16T06:34:28Z</dcterms:modified>
</cp:coreProperties>
</file>