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Осетровка, д. 19 " sheetId="1" r:id="rId1"/>
    <sheet name="Работа 2019 " sheetId="3" r:id="rId2"/>
    <sheet name="Справка" sheetId="4" r:id="rId3"/>
  </sheets>
  <definedNames>
    <definedName name="_xlnm._FilterDatabase" localSheetId="1" hidden="1">'Работа 2019 '!$A$3:$E$38</definedName>
    <definedName name="_xlnm.Print_Area" localSheetId="0">'Осетровка, д. 19 '!$A$1:$E$66</definedName>
  </definedNames>
  <calcPr calcId="144525"/>
</workbook>
</file>

<file path=xl/calcChain.xml><?xml version="1.0" encoding="utf-8"?>
<calcChain xmlns="http://schemas.openxmlformats.org/spreadsheetml/2006/main">
  <c r="B64" i="1" l="1"/>
  <c r="B66" i="1" l="1"/>
  <c r="B65" i="1"/>
  <c r="B11" i="1"/>
  <c r="B8" i="1"/>
  <c r="B36" i="1" l="1"/>
  <c r="B29" i="1"/>
  <c r="B57" i="1"/>
  <c r="B53" i="1"/>
  <c r="B22" i="1"/>
  <c r="B51" i="1"/>
  <c r="B52" i="1"/>
  <c r="B19" i="1"/>
  <c r="B16" i="1"/>
  <c r="B13" i="1"/>
  <c r="B62" i="1"/>
  <c r="B10" i="1"/>
  <c r="B9" i="1" s="1"/>
  <c r="B63" i="1" l="1"/>
  <c r="B61" i="1"/>
  <c r="H63" i="1" l="1"/>
</calcChain>
</file>

<file path=xl/sharedStrings.xml><?xml version="1.0" encoding="utf-8"?>
<sst xmlns="http://schemas.openxmlformats.org/spreadsheetml/2006/main" count="270" uniqueCount="119">
  <si>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</si>
  <si>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</si>
  <si>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</si>
  <si>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</si>
  <si>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</si>
  <si>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</si>
  <si>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</si>
  <si>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</si>
  <si>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</si>
  <si>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</si>
  <si>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</si>
  <si>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</si>
  <si>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</si>
  <si>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</si>
  <si>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</si>
  <si>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</si>
  <si>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</si>
  <si>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</si>
  <si>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</si>
  <si>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</si>
  <si>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</si>
  <si>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</si>
  <si>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</si>
  <si>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</si>
  <si>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</si>
  <si>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</si>
  <si>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</si>
  <si>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</si>
  <si>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</si>
  <si>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</si>
  <si>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</si>
  <si>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мкр. Осетровка, д. 19</t>
  </si>
  <si>
    <t>Наименование работ</t>
  </si>
  <si>
    <t>Сумма</t>
  </si>
  <si>
    <t>Ед.изм</t>
  </si>
  <si>
    <t>Кол-во</t>
  </si>
  <si>
    <t>Закрытие и открытие стояков</t>
  </si>
  <si>
    <t>1 стояк</t>
  </si>
  <si>
    <t>Очистка канализационной сети</t>
  </si>
  <si>
    <t>Ремонт шиферной кровли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</si>
  <si>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</si>
  <si>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</si>
  <si>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д.19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</si>
  <si>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</si>
  <si>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</si>
  <si>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</si>
  <si>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</si>
  <si>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</t>
  </si>
  <si>
    <t>Гор. вода потр.при содер.общего имущ-ва  в МКД 3,4 кв.2019г.</t>
  </si>
  <si>
    <t>Мелкий ремонт шиферной кровли</t>
  </si>
  <si>
    <t>Организация мест накоп.ртуть сод-х ламп 3,4 кв. 2019г. К=0,6</t>
  </si>
  <si>
    <t>Осмотр подвала</t>
  </si>
  <si>
    <t>1 дом</t>
  </si>
  <si>
    <t>Осмотр сантех. оборудования</t>
  </si>
  <si>
    <t>шт.</t>
  </si>
  <si>
    <t>Ремонт мягкой кровли кровельной мастикой</t>
  </si>
  <si>
    <t>Смена стекл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</si>
  <si>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</si>
  <si>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</si>
  <si>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</si>
  <si>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</si>
  <si>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</si>
  <si>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</si>
  <si>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</si>
  <si>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</si>
  <si>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почтовых ящиков 5и секционных</t>
  </si>
  <si>
    <t>Устранение свищей хомутами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</si>
  <si>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</si>
  <si>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</si>
  <si>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</si>
  <si>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</si>
  <si>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закрытие металлических подвальных дверей на замок с установк</t>
  </si>
  <si>
    <t>замена вентиля</t>
  </si>
  <si>
    <t>пдготовка ту 773</t>
  </si>
  <si>
    <t>т\у</t>
  </si>
  <si>
    <t>ремонт задвижек д.80</t>
  </si>
  <si>
    <t>ремонт труб КНС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</si>
  <si>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</si>
  <si>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</si>
  <si>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</si>
  <si>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</si>
  <si>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</si>
  <si>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</si>
  <si>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</si>
  <si>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</si>
  <si>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</si>
  <si>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</si>
  <si>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</si>
  <si>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</si>
  <si>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</si>
  <si>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д.19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</si>
  <si>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</si>
  <si>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</si>
  <si>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</si>
  <si>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</si>
  <si>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</si>
  <si>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</si>
  <si>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</si>
  <si>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</si>
  <si>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</si>
  <si>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</si>
  <si>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</si>
  <si>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</si>
  <si>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</si>
  <si>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</si>
  <si>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</si>
  <si>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</si>
  <si>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</si>
  <si>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</si>
  <si>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</si>
  <si>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</si>
  <si>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</si>
  <si>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</si>
  <si>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</si>
  <si>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</si>
  <si>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</si>
  <si>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Электрическая энергия потр.при содержании общего имущ.МКД 1,2 кв. 2019 г</t>
  </si>
  <si>
    <t>Электрическая энергия потр.при содержании общего имущ.МКД 3,4 кв. 2019 г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</si>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</sst>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164" fontId="5" fillId="0" borderId="2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" fontId="0" fillId="0" borderId="2" xfId="0" applyNumberFormat="1" applyFill="1" applyBorder="1"/>
    <xf numFmtId="4" fontId="0" fillId="3" borderId="2" xfId="0" applyNumberFormat="1" applyFill="1" applyBorder="1"/>
    <xf numFmtId="0" fontId="9" fillId="3" borderId="2" xfId="0" applyFont="1" applyFill="1" applyBorder="1"/>
    <xf numFmtId="4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6"/>
  <sheetViews>
    <sheetView tabSelected="1" workbookViewId="0">
      <pane ySplit="3" topLeftCell="A4" activePane="bottomLeft" state="frozen"/>
      <selection pane="bottomLeft" activeCell="B65" sqref="B65"/>
    </sheetView>
  </sheetViews>
  <sheetFormatPr defaultRowHeight="15" x14ac:dyDescent="0.25"/>
  <cols>
    <col min="1" max="1" width="73" style="7" customWidth="1"/>
    <col min="2" max="2" width="19.28515625" style="12" customWidth="1"/>
    <col min="3" max="3" width="13.7109375" style="12" customWidth="1"/>
    <col min="4" max="4" width="14.85546875" style="18" customWidth="1"/>
    <col min="5" max="5" width="0" style="1" hidden="1" customWidth="1"/>
    <col min="6" max="7" width="9.140625" style="1"/>
    <col min="8" max="8" width="11.28515625" style="1" customWidth="1"/>
    <col min="9" max="16384" width="9.140625" style="1"/>
  </cols>
  <sheetData>
    <row r="1" spans="1:4" ht="51.75" customHeight="1" x14ac:dyDescent="0.25">
      <c r="A1" s="40" t="s">
        <v>0</v>
      </c>
      <c r="B1" s="40"/>
      <c r="C1" s="40"/>
      <c r="D1" s="40"/>
    </row>
    <row r="2" spans="1:4" x14ac:dyDescent="0.25">
      <c r="A2" s="4" t="s">
        <v>31</v>
      </c>
      <c r="B2" s="42" t="s">
        <v>106</v>
      </c>
      <c r="C2" s="42"/>
      <c r="D2" s="42"/>
    </row>
    <row r="3" spans="1:4" ht="62.25" customHeight="1" x14ac:dyDescent="0.25">
      <c r="A3" s="3" t="s">
        <v>1</v>
      </c>
      <c r="B3" s="8" t="s">
        <v>28</v>
      </c>
      <c r="C3" s="9" t="s">
        <v>2</v>
      </c>
      <c r="D3" s="8" t="s">
        <v>3</v>
      </c>
    </row>
    <row r="4" spans="1:4" x14ac:dyDescent="0.25">
      <c r="A4" s="3" t="s">
        <v>107</v>
      </c>
      <c r="B4" s="36">
        <v>1203479.615</v>
      </c>
      <c r="C4" s="61" t="s">
        <v>118</v>
      </c>
      <c r="D4" s="8"/>
    </row>
    <row r="5" spans="1:4" x14ac:dyDescent="0.25">
      <c r="A5" s="43" t="s">
        <v>40</v>
      </c>
      <c r="B5" s="43"/>
      <c r="C5" s="43"/>
      <c r="D5" s="43"/>
    </row>
    <row r="6" spans="1:4" x14ac:dyDescent="0.25">
      <c r="A6" s="3" t="s">
        <v>108</v>
      </c>
      <c r="B6" s="36">
        <v>788254.99</v>
      </c>
      <c r="C6" s="61" t="s">
        <v>118</v>
      </c>
      <c r="D6" s="8"/>
    </row>
    <row r="7" spans="1:4" x14ac:dyDescent="0.25">
      <c r="A7" s="3" t="s">
        <v>109</v>
      </c>
      <c r="B7" s="36">
        <v>896171.99</v>
      </c>
      <c r="C7" s="61" t="s">
        <v>118</v>
      </c>
      <c r="D7" s="8"/>
    </row>
    <row r="8" spans="1:4" x14ac:dyDescent="0.25">
      <c r="A8" s="3" t="s">
        <v>110</v>
      </c>
      <c r="B8" s="36">
        <f>B7-B6</f>
        <v>107917</v>
      </c>
      <c r="C8" s="61" t="s">
        <v>118</v>
      </c>
      <c r="D8" s="8"/>
    </row>
    <row r="9" spans="1:4" x14ac:dyDescent="0.25">
      <c r="A9" s="3" t="s">
        <v>4</v>
      </c>
      <c r="B9" s="36">
        <f>B10</f>
        <v>6343.68</v>
      </c>
      <c r="C9" s="61" t="s">
        <v>118</v>
      </c>
      <c r="D9" s="8"/>
    </row>
    <row r="10" spans="1:4" x14ac:dyDescent="0.25">
      <c r="A10" s="14" t="s">
        <v>5</v>
      </c>
      <c r="B10" s="37">
        <f>528.64*12</f>
        <v>6343.68</v>
      </c>
      <c r="C10" s="39" t="s">
        <v>118</v>
      </c>
      <c r="D10" s="15"/>
    </row>
    <row r="11" spans="1:4" x14ac:dyDescent="0.25">
      <c r="A11" s="4" t="s">
        <v>111</v>
      </c>
      <c r="B11" s="33">
        <f>B6+B9</f>
        <v>794598.67</v>
      </c>
      <c r="C11" s="61" t="s">
        <v>118</v>
      </c>
      <c r="D11" s="10"/>
    </row>
    <row r="12" spans="1:4" x14ac:dyDescent="0.25">
      <c r="A12" s="41" t="s">
        <v>6</v>
      </c>
      <c r="B12" s="41"/>
      <c r="C12" s="41"/>
      <c r="D12" s="41"/>
    </row>
    <row r="13" spans="1:4" x14ac:dyDescent="0.25">
      <c r="A13" s="5" t="s">
        <v>12</v>
      </c>
      <c r="B13" s="33">
        <f>B14+B15</f>
        <v>131082.22</v>
      </c>
      <c r="C13" s="61" t="s">
        <v>118</v>
      </c>
      <c r="D13" s="10"/>
    </row>
    <row r="14" spans="1:4" s="38" customFormat="1" x14ac:dyDescent="0.25">
      <c r="A14" s="19" t="s">
        <v>63</v>
      </c>
      <c r="B14" s="34">
        <v>63928.27</v>
      </c>
      <c r="C14" s="20" t="s">
        <v>7</v>
      </c>
      <c r="D14" s="21">
        <v>17002.2</v>
      </c>
    </row>
    <row r="15" spans="1:4" s="38" customFormat="1" x14ac:dyDescent="0.25">
      <c r="A15" s="19" t="s">
        <v>64</v>
      </c>
      <c r="B15" s="34">
        <v>67153.95</v>
      </c>
      <c r="C15" s="20" t="s">
        <v>7</v>
      </c>
      <c r="D15" s="21">
        <v>17001</v>
      </c>
    </row>
    <row r="16" spans="1:4" ht="28.5" x14ac:dyDescent="0.25">
      <c r="A16" s="5" t="s">
        <v>13</v>
      </c>
      <c r="B16" s="33">
        <f>B17+B18</f>
        <v>54064.979999999996</v>
      </c>
      <c r="C16" s="61" t="s">
        <v>118</v>
      </c>
      <c r="D16" s="10"/>
    </row>
    <row r="17" spans="1:4" s="38" customFormat="1" x14ac:dyDescent="0.25">
      <c r="A17" s="19" t="s">
        <v>59</v>
      </c>
      <c r="B17" s="34">
        <v>25831.360000000001</v>
      </c>
      <c r="C17" s="20" t="s">
        <v>7</v>
      </c>
      <c r="D17" s="21">
        <v>16246.14</v>
      </c>
    </row>
    <row r="18" spans="1:4" s="38" customFormat="1" x14ac:dyDescent="0.25">
      <c r="A18" s="19" t="s">
        <v>60</v>
      </c>
      <c r="B18" s="34">
        <v>28233.62</v>
      </c>
      <c r="C18" s="20" t="s">
        <v>7</v>
      </c>
      <c r="D18" s="21">
        <v>17008.2</v>
      </c>
    </row>
    <row r="19" spans="1:4" ht="30" customHeight="1" x14ac:dyDescent="0.25">
      <c r="A19" s="5" t="s">
        <v>14</v>
      </c>
      <c r="B19" s="33">
        <f>B20+B21</f>
        <v>76329.76999999999</v>
      </c>
      <c r="C19" s="61" t="s">
        <v>118</v>
      </c>
      <c r="D19" s="10"/>
    </row>
    <row r="20" spans="1:4" s="38" customFormat="1" x14ac:dyDescent="0.25">
      <c r="A20" s="19" t="s">
        <v>43</v>
      </c>
      <c r="B20" s="34">
        <v>37979.49</v>
      </c>
      <c r="C20" s="20" t="s">
        <v>15</v>
      </c>
      <c r="D20" s="21">
        <v>717</v>
      </c>
    </row>
    <row r="21" spans="1:4" s="38" customFormat="1" x14ac:dyDescent="0.25">
      <c r="A21" s="19" t="s">
        <v>44</v>
      </c>
      <c r="B21" s="34">
        <v>38350.28</v>
      </c>
      <c r="C21" s="20" t="s">
        <v>15</v>
      </c>
      <c r="D21" s="21">
        <v>724</v>
      </c>
    </row>
    <row r="22" spans="1:4" ht="28.5" x14ac:dyDescent="0.25">
      <c r="A22" s="5" t="s">
        <v>16</v>
      </c>
      <c r="B22" s="33">
        <f>SUM(B23:B28)</f>
        <v>18871.780000000002</v>
      </c>
      <c r="C22" s="61" t="s">
        <v>118</v>
      </c>
      <c r="D22" s="10"/>
    </row>
    <row r="23" spans="1:4" s="38" customFormat="1" x14ac:dyDescent="0.25">
      <c r="A23" s="19" t="s">
        <v>47</v>
      </c>
      <c r="B23" s="34">
        <v>1530.2</v>
      </c>
      <c r="C23" s="20" t="s">
        <v>7</v>
      </c>
      <c r="D23" s="21">
        <v>17002.2</v>
      </c>
    </row>
    <row r="24" spans="1:4" s="38" customFormat="1" x14ac:dyDescent="0.25">
      <c r="A24" s="19" t="s">
        <v>48</v>
      </c>
      <c r="B24" s="34">
        <v>1530.09</v>
      </c>
      <c r="C24" s="20" t="s">
        <v>7</v>
      </c>
      <c r="D24" s="21">
        <v>17001</v>
      </c>
    </row>
    <row r="25" spans="1:4" s="38" customFormat="1" x14ac:dyDescent="0.25">
      <c r="A25" s="19" t="s">
        <v>67</v>
      </c>
      <c r="B25" s="34">
        <v>1360.18</v>
      </c>
      <c r="C25" s="20" t="s">
        <v>7</v>
      </c>
      <c r="D25" s="21">
        <v>17002.2</v>
      </c>
    </row>
    <row r="26" spans="1:4" s="38" customFormat="1" x14ac:dyDescent="0.25">
      <c r="A26" s="19" t="s">
        <v>68</v>
      </c>
      <c r="B26" s="34">
        <v>1530.09</v>
      </c>
      <c r="C26" s="20" t="s">
        <v>7</v>
      </c>
      <c r="D26" s="21">
        <v>17001</v>
      </c>
    </row>
    <row r="27" spans="1:4" s="38" customFormat="1" x14ac:dyDescent="0.25">
      <c r="A27" s="19" t="s">
        <v>116</v>
      </c>
      <c r="B27" s="34">
        <v>6460.84</v>
      </c>
      <c r="C27" s="20" t="s">
        <v>7</v>
      </c>
      <c r="D27" s="21">
        <v>17002.2</v>
      </c>
    </row>
    <row r="28" spans="1:4" s="38" customFormat="1" x14ac:dyDescent="0.25">
      <c r="A28" s="19" t="s">
        <v>117</v>
      </c>
      <c r="B28" s="34">
        <v>6460.38</v>
      </c>
      <c r="C28" s="20" t="s">
        <v>7</v>
      </c>
      <c r="D28" s="21">
        <v>17001</v>
      </c>
    </row>
    <row r="29" spans="1:4" ht="42.75" x14ac:dyDescent="0.25">
      <c r="A29" s="5" t="s">
        <v>17</v>
      </c>
      <c r="B29" s="33">
        <f>SUM(B30:B35)</f>
        <v>9815.0600000000013</v>
      </c>
      <c r="C29" s="61" t="s">
        <v>118</v>
      </c>
      <c r="D29" s="17"/>
    </row>
    <row r="30" spans="1:4" s="38" customFormat="1" x14ac:dyDescent="0.25">
      <c r="A30" s="19" t="s">
        <v>49</v>
      </c>
      <c r="B30" s="34">
        <v>146.46</v>
      </c>
      <c r="C30" s="20" t="s">
        <v>7</v>
      </c>
      <c r="D30" s="21">
        <v>1.75</v>
      </c>
    </row>
    <row r="31" spans="1:4" s="38" customFormat="1" x14ac:dyDescent="0.25">
      <c r="A31" s="19" t="s">
        <v>55</v>
      </c>
      <c r="B31" s="34">
        <v>353.85</v>
      </c>
      <c r="C31" s="20" t="s">
        <v>7</v>
      </c>
      <c r="D31" s="21">
        <v>3</v>
      </c>
    </row>
    <row r="32" spans="1:4" s="38" customFormat="1" x14ac:dyDescent="0.25">
      <c r="A32" s="19" t="s">
        <v>39</v>
      </c>
      <c r="B32" s="34">
        <v>2204.71</v>
      </c>
      <c r="C32" s="20" t="s">
        <v>7</v>
      </c>
      <c r="D32" s="21">
        <v>17.7</v>
      </c>
    </row>
    <row r="33" spans="1:5" s="38" customFormat="1" x14ac:dyDescent="0.25">
      <c r="A33" s="19" t="s">
        <v>56</v>
      </c>
      <c r="B33" s="34">
        <v>595.54</v>
      </c>
      <c r="C33" s="20" t="s">
        <v>7</v>
      </c>
      <c r="D33" s="21">
        <v>0.8</v>
      </c>
    </row>
    <row r="34" spans="1:5" s="38" customFormat="1" x14ac:dyDescent="0.25">
      <c r="A34" s="19" t="s">
        <v>65</v>
      </c>
      <c r="B34" s="34">
        <v>4803.62</v>
      </c>
      <c r="C34" s="20" t="s">
        <v>54</v>
      </c>
      <c r="D34" s="21">
        <v>2</v>
      </c>
    </row>
    <row r="35" spans="1:5" s="38" customFormat="1" x14ac:dyDescent="0.25">
      <c r="A35" s="19" t="s">
        <v>71</v>
      </c>
      <c r="B35" s="34">
        <v>1710.88</v>
      </c>
      <c r="C35" s="20" t="s">
        <v>54</v>
      </c>
      <c r="D35" s="21">
        <v>1</v>
      </c>
    </row>
    <row r="36" spans="1:5" ht="42.75" x14ac:dyDescent="0.25">
      <c r="A36" s="5" t="s">
        <v>18</v>
      </c>
      <c r="B36" s="33">
        <f>SUM(B37:B47)</f>
        <v>230234.94</v>
      </c>
      <c r="C36" s="61" t="s">
        <v>118</v>
      </c>
      <c r="D36" s="16"/>
      <c r="E36" s="2" t="s">
        <v>9</v>
      </c>
    </row>
    <row r="37" spans="1:5" s="38" customFormat="1" x14ac:dyDescent="0.25">
      <c r="A37" s="19" t="s">
        <v>45</v>
      </c>
      <c r="B37" s="34">
        <v>2422.65</v>
      </c>
      <c r="C37" s="20" t="s">
        <v>46</v>
      </c>
      <c r="D37" s="21">
        <v>5</v>
      </c>
    </row>
    <row r="38" spans="1:5" s="38" customFormat="1" x14ac:dyDescent="0.25">
      <c r="A38" s="19" t="s">
        <v>36</v>
      </c>
      <c r="B38" s="34">
        <v>1618.72</v>
      </c>
      <c r="C38" s="20" t="s">
        <v>37</v>
      </c>
      <c r="D38" s="21">
        <v>2</v>
      </c>
    </row>
    <row r="39" spans="1:5" s="38" customFormat="1" x14ac:dyDescent="0.25">
      <c r="A39" s="19" t="s">
        <v>51</v>
      </c>
      <c r="B39" s="34">
        <v>381.43</v>
      </c>
      <c r="C39" s="20" t="s">
        <v>52</v>
      </c>
      <c r="D39" s="21">
        <v>1</v>
      </c>
    </row>
    <row r="40" spans="1:5" s="38" customFormat="1" x14ac:dyDescent="0.25">
      <c r="A40" s="19" t="s">
        <v>53</v>
      </c>
      <c r="B40" s="34">
        <v>199.29</v>
      </c>
      <c r="C40" s="20" t="s">
        <v>54</v>
      </c>
      <c r="D40" s="21">
        <v>1</v>
      </c>
    </row>
    <row r="41" spans="1:5" s="38" customFormat="1" x14ac:dyDescent="0.25">
      <c r="A41" s="19" t="s">
        <v>38</v>
      </c>
      <c r="B41" s="34">
        <v>2807</v>
      </c>
      <c r="C41" s="20" t="s">
        <v>8</v>
      </c>
      <c r="D41" s="21">
        <v>10</v>
      </c>
    </row>
    <row r="42" spans="1:5" s="38" customFormat="1" x14ac:dyDescent="0.25">
      <c r="A42" s="19" t="s">
        <v>66</v>
      </c>
      <c r="B42" s="34">
        <v>179.6</v>
      </c>
      <c r="C42" s="20" t="s">
        <v>54</v>
      </c>
      <c r="D42" s="21">
        <v>1</v>
      </c>
    </row>
    <row r="43" spans="1:5" s="38" customFormat="1" x14ac:dyDescent="0.25">
      <c r="A43" s="19" t="s">
        <v>72</v>
      </c>
      <c r="B43" s="34">
        <v>838.13</v>
      </c>
      <c r="C43" s="20" t="s">
        <v>54</v>
      </c>
      <c r="D43" s="21">
        <v>1</v>
      </c>
    </row>
    <row r="44" spans="1:5" s="38" customFormat="1" x14ac:dyDescent="0.25">
      <c r="A44" s="19" t="s">
        <v>29</v>
      </c>
      <c r="B44" s="34">
        <v>540.28</v>
      </c>
      <c r="C44" s="20" t="s">
        <v>30</v>
      </c>
      <c r="D44" s="21">
        <v>2</v>
      </c>
    </row>
    <row r="45" spans="1:5" s="38" customFormat="1" x14ac:dyDescent="0.25">
      <c r="A45" s="19" t="s">
        <v>73</v>
      </c>
      <c r="B45" s="34">
        <v>218192</v>
      </c>
      <c r="C45" s="20" t="s">
        <v>74</v>
      </c>
      <c r="D45" s="21">
        <v>1</v>
      </c>
    </row>
    <row r="46" spans="1:5" s="38" customFormat="1" x14ac:dyDescent="0.25">
      <c r="A46" s="19" t="s">
        <v>75</v>
      </c>
      <c r="B46" s="34">
        <v>2830</v>
      </c>
      <c r="C46" s="20" t="s">
        <v>54</v>
      </c>
      <c r="D46" s="21">
        <v>1</v>
      </c>
    </row>
    <row r="47" spans="1:5" s="38" customFormat="1" x14ac:dyDescent="0.25">
      <c r="A47" s="19" t="s">
        <v>76</v>
      </c>
      <c r="B47" s="34">
        <v>225.84</v>
      </c>
      <c r="C47" s="20" t="s">
        <v>54</v>
      </c>
      <c r="D47" s="21">
        <v>2</v>
      </c>
    </row>
    <row r="48" spans="1:5" ht="28.5" x14ac:dyDescent="0.25">
      <c r="A48" s="5" t="s">
        <v>19</v>
      </c>
      <c r="B48" s="33">
        <v>0</v>
      </c>
      <c r="C48" s="61" t="s">
        <v>118</v>
      </c>
      <c r="D48" s="17"/>
    </row>
    <row r="49" spans="1:8" ht="28.5" x14ac:dyDescent="0.25">
      <c r="A49" s="5" t="s">
        <v>20</v>
      </c>
      <c r="B49" s="33">
        <v>0</v>
      </c>
      <c r="C49" s="61" t="s">
        <v>118</v>
      </c>
      <c r="D49" s="10"/>
    </row>
    <row r="50" spans="1:8" x14ac:dyDescent="0.25">
      <c r="A50" s="5" t="s">
        <v>21</v>
      </c>
      <c r="B50" s="33">
        <v>0</v>
      </c>
      <c r="C50" s="61" t="s">
        <v>118</v>
      </c>
      <c r="D50" s="10"/>
    </row>
    <row r="51" spans="1:8" ht="28.5" x14ac:dyDescent="0.25">
      <c r="A51" s="5" t="s">
        <v>22</v>
      </c>
      <c r="B51" s="33">
        <f>0</f>
        <v>0</v>
      </c>
      <c r="C51" s="61" t="s">
        <v>118</v>
      </c>
      <c r="D51" s="10"/>
    </row>
    <row r="52" spans="1:8" ht="28.5" x14ac:dyDescent="0.25">
      <c r="A52" s="13" t="s">
        <v>23</v>
      </c>
      <c r="B52" s="33">
        <f>0</f>
        <v>0</v>
      </c>
      <c r="C52" s="61" t="s">
        <v>118</v>
      </c>
      <c r="D52" s="11"/>
    </row>
    <row r="53" spans="1:8" ht="28.5" x14ac:dyDescent="0.25">
      <c r="A53" s="13" t="s">
        <v>24</v>
      </c>
      <c r="B53" s="33">
        <f>SUM(B54:B55)</f>
        <v>28902.66</v>
      </c>
      <c r="C53" s="61" t="s">
        <v>118</v>
      </c>
      <c r="D53" s="10"/>
    </row>
    <row r="54" spans="1:8" s="38" customFormat="1" x14ac:dyDescent="0.25">
      <c r="A54" s="19" t="s">
        <v>57</v>
      </c>
      <c r="B54" s="34">
        <v>13601.76</v>
      </c>
      <c r="C54" s="20" t="s">
        <v>7</v>
      </c>
      <c r="D54" s="21">
        <v>17002.2</v>
      </c>
    </row>
    <row r="55" spans="1:8" s="38" customFormat="1" x14ac:dyDescent="0.25">
      <c r="A55" s="19" t="s">
        <v>58</v>
      </c>
      <c r="B55" s="34">
        <v>15300.9</v>
      </c>
      <c r="C55" s="20" t="s">
        <v>7</v>
      </c>
      <c r="D55" s="21">
        <v>17001</v>
      </c>
    </row>
    <row r="56" spans="1:8" ht="28.5" x14ac:dyDescent="0.25">
      <c r="A56" s="5" t="s">
        <v>25</v>
      </c>
      <c r="B56" s="33">
        <v>0</v>
      </c>
      <c r="C56" s="61" t="s">
        <v>118</v>
      </c>
      <c r="D56" s="17"/>
    </row>
    <row r="57" spans="1:8" ht="57" x14ac:dyDescent="0.25">
      <c r="A57" s="5" t="s">
        <v>26</v>
      </c>
      <c r="B57" s="33">
        <f>SUM(B58:B60)</f>
        <v>81606.709999999992</v>
      </c>
      <c r="C57" s="61" t="s">
        <v>118</v>
      </c>
      <c r="D57" s="17"/>
    </row>
    <row r="58" spans="1:8" s="38" customFormat="1" x14ac:dyDescent="0.25">
      <c r="A58" s="19" t="s">
        <v>50</v>
      </c>
      <c r="B58" s="34">
        <v>133.52000000000001</v>
      </c>
      <c r="C58" s="20" t="s">
        <v>7</v>
      </c>
      <c r="D58" s="21">
        <v>7854.28</v>
      </c>
    </row>
    <row r="59" spans="1:8" s="38" customFormat="1" x14ac:dyDescent="0.25">
      <c r="A59" s="19" t="s">
        <v>61</v>
      </c>
      <c r="B59" s="34">
        <v>39803.07</v>
      </c>
      <c r="C59" s="20" t="s">
        <v>7</v>
      </c>
      <c r="D59" s="21">
        <v>16246.14</v>
      </c>
    </row>
    <row r="60" spans="1:8" s="38" customFormat="1" x14ac:dyDescent="0.25">
      <c r="A60" s="19" t="s">
        <v>62</v>
      </c>
      <c r="B60" s="34">
        <v>41670.120000000003</v>
      </c>
      <c r="C60" s="20" t="s">
        <v>7</v>
      </c>
      <c r="D60" s="21">
        <v>17008.2</v>
      </c>
    </row>
    <row r="61" spans="1:8" x14ac:dyDescent="0.25">
      <c r="A61" s="5" t="s">
        <v>27</v>
      </c>
      <c r="B61" s="33">
        <f>B62</f>
        <v>3360</v>
      </c>
      <c r="C61" s="61" t="s">
        <v>118</v>
      </c>
      <c r="D61" s="17"/>
    </row>
    <row r="62" spans="1:8" ht="30" x14ac:dyDescent="0.25">
      <c r="A62" s="6" t="s">
        <v>10</v>
      </c>
      <c r="B62" s="35">
        <f>D62*5*12</f>
        <v>3360</v>
      </c>
      <c r="C62" s="11" t="s">
        <v>11</v>
      </c>
      <c r="D62" s="10">
        <v>56</v>
      </c>
    </row>
    <row r="63" spans="1:8" x14ac:dyDescent="0.25">
      <c r="A63" s="4" t="s">
        <v>112</v>
      </c>
      <c r="B63" s="33">
        <f>B13++B16+B19+B22+B29+B36+B48+B49+B51+B52+B53+B56+B57</f>
        <v>630908.12</v>
      </c>
      <c r="C63" s="61" t="s">
        <v>118</v>
      </c>
      <c r="D63" s="11"/>
      <c r="H63" s="1" t="b">
        <f>B63='Работа 2019 '!C38</f>
        <v>1</v>
      </c>
    </row>
    <row r="64" spans="1:8" x14ac:dyDescent="0.25">
      <c r="A64" s="4" t="s">
        <v>113</v>
      </c>
      <c r="B64" s="33">
        <f>B63*1.2+B61</f>
        <v>760449.74399999995</v>
      </c>
      <c r="C64" s="61" t="s">
        <v>118</v>
      </c>
      <c r="D64" s="10"/>
    </row>
    <row r="65" spans="1:4" x14ac:dyDescent="0.25">
      <c r="A65" s="4" t="s">
        <v>114</v>
      </c>
      <c r="B65" s="33">
        <f>B4+B6+B9-B64</f>
        <v>1237628.541</v>
      </c>
      <c r="C65" s="61" t="s">
        <v>118</v>
      </c>
      <c r="D65" s="10"/>
    </row>
    <row r="66" spans="1:4" ht="28.5" x14ac:dyDescent="0.25">
      <c r="A66" s="5" t="s">
        <v>115</v>
      </c>
      <c r="B66" s="33">
        <f>B65+B8</f>
        <v>1345545.541</v>
      </c>
      <c r="C66" s="61" t="s">
        <v>118</v>
      </c>
      <c r="D66" s="10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pane ySplit="3" topLeftCell="A4" activePane="bottomLeft" state="frozen"/>
      <selection pane="bottomLeft" activeCell="I34" sqref="I34"/>
    </sheetView>
  </sheetViews>
  <sheetFormatPr defaultRowHeight="15" x14ac:dyDescent="0.25"/>
  <cols>
    <col min="1" max="1" width="9.140625" style="24"/>
    <col min="2" max="2" width="64.28515625" customWidth="1"/>
    <col min="3" max="3" width="13.140625" style="23" customWidth="1"/>
    <col min="4" max="4" width="13.140625" style="24" customWidth="1"/>
    <col min="5" max="5" width="13.140625" customWidth="1"/>
  </cols>
  <sheetData>
    <row r="1" spans="1:5" x14ac:dyDescent="0.25">
      <c r="B1" s="22" t="s">
        <v>41</v>
      </c>
      <c r="E1" s="22"/>
    </row>
    <row r="2" spans="1:5" x14ac:dyDescent="0.25">
      <c r="B2" s="22" t="s">
        <v>42</v>
      </c>
      <c r="E2" s="22"/>
    </row>
    <row r="3" spans="1:5" ht="19.5" customHeight="1" x14ac:dyDescent="0.25">
      <c r="A3" s="25" t="s">
        <v>105</v>
      </c>
      <c r="B3" s="32" t="s">
        <v>32</v>
      </c>
      <c r="C3" s="30" t="s">
        <v>33</v>
      </c>
      <c r="D3" s="32" t="s">
        <v>34</v>
      </c>
      <c r="E3" s="32" t="s">
        <v>35</v>
      </c>
    </row>
    <row r="4" spans="1:5" x14ac:dyDescent="0.25">
      <c r="A4" s="31">
        <v>3</v>
      </c>
      <c r="B4" s="19" t="s">
        <v>43</v>
      </c>
      <c r="C4" s="27">
        <v>37979.49</v>
      </c>
      <c r="D4" s="20" t="s">
        <v>15</v>
      </c>
      <c r="E4" s="19">
        <v>717</v>
      </c>
    </row>
    <row r="5" spans="1:5" x14ac:dyDescent="0.25">
      <c r="A5" s="31">
        <v>3</v>
      </c>
      <c r="B5" s="19" t="s">
        <v>44</v>
      </c>
      <c r="C5" s="27">
        <v>38350.28</v>
      </c>
      <c r="D5" s="20" t="s">
        <v>15</v>
      </c>
      <c r="E5" s="19">
        <v>724</v>
      </c>
    </row>
    <row r="6" spans="1:5" x14ac:dyDescent="0.25">
      <c r="A6" s="31">
        <v>6</v>
      </c>
      <c r="B6" s="19" t="s">
        <v>45</v>
      </c>
      <c r="C6" s="27">
        <v>2422.65</v>
      </c>
      <c r="D6" s="20" t="s">
        <v>46</v>
      </c>
      <c r="E6" s="19">
        <v>5</v>
      </c>
    </row>
    <row r="7" spans="1:5" x14ac:dyDescent="0.25">
      <c r="A7" s="31">
        <v>4</v>
      </c>
      <c r="B7" s="19" t="s">
        <v>47</v>
      </c>
      <c r="C7" s="27">
        <v>1530.2</v>
      </c>
      <c r="D7" s="20" t="s">
        <v>7</v>
      </c>
      <c r="E7" s="19">
        <v>17002.2</v>
      </c>
    </row>
    <row r="8" spans="1:5" x14ac:dyDescent="0.25">
      <c r="A8" s="31">
        <v>4</v>
      </c>
      <c r="B8" s="19" t="s">
        <v>48</v>
      </c>
      <c r="C8" s="27">
        <v>1530.09</v>
      </c>
      <c r="D8" s="20" t="s">
        <v>7</v>
      </c>
      <c r="E8" s="19">
        <v>17001</v>
      </c>
    </row>
    <row r="9" spans="1:5" x14ac:dyDescent="0.25">
      <c r="A9" s="31">
        <v>6</v>
      </c>
      <c r="B9" s="19" t="s">
        <v>36</v>
      </c>
      <c r="C9" s="27">
        <v>1618.72</v>
      </c>
      <c r="D9" s="20" t="s">
        <v>37</v>
      </c>
      <c r="E9" s="19">
        <v>2</v>
      </c>
    </row>
    <row r="10" spans="1:5" x14ac:dyDescent="0.25">
      <c r="A10" s="31">
        <v>5</v>
      </c>
      <c r="B10" s="19" t="s">
        <v>49</v>
      </c>
      <c r="C10" s="27">
        <v>146.46</v>
      </c>
      <c r="D10" s="20" t="s">
        <v>7</v>
      </c>
      <c r="E10" s="19">
        <v>1.75</v>
      </c>
    </row>
    <row r="11" spans="1:5" x14ac:dyDescent="0.25">
      <c r="A11" s="31">
        <v>14</v>
      </c>
      <c r="B11" s="19" t="s">
        <v>50</v>
      </c>
      <c r="C11" s="27">
        <v>133.52000000000001</v>
      </c>
      <c r="D11" s="20" t="s">
        <v>7</v>
      </c>
      <c r="E11" s="19">
        <v>7854.28</v>
      </c>
    </row>
    <row r="12" spans="1:5" x14ac:dyDescent="0.25">
      <c r="A12" s="31">
        <v>6</v>
      </c>
      <c r="B12" s="19" t="s">
        <v>51</v>
      </c>
      <c r="C12" s="27">
        <v>381.43</v>
      </c>
      <c r="D12" s="20" t="s">
        <v>52</v>
      </c>
      <c r="E12" s="19">
        <v>1</v>
      </c>
    </row>
    <row r="13" spans="1:5" x14ac:dyDescent="0.25">
      <c r="A13" s="31">
        <v>6</v>
      </c>
      <c r="B13" s="19" t="s">
        <v>53</v>
      </c>
      <c r="C13" s="27">
        <v>199.29</v>
      </c>
      <c r="D13" s="20" t="s">
        <v>54</v>
      </c>
      <c r="E13" s="19">
        <v>1</v>
      </c>
    </row>
    <row r="14" spans="1:5" x14ac:dyDescent="0.25">
      <c r="A14" s="31">
        <v>6</v>
      </c>
      <c r="B14" s="19" t="s">
        <v>38</v>
      </c>
      <c r="C14" s="27">
        <v>2807</v>
      </c>
      <c r="D14" s="20" t="s">
        <v>8</v>
      </c>
      <c r="E14" s="19">
        <v>10</v>
      </c>
    </row>
    <row r="15" spans="1:5" x14ac:dyDescent="0.25">
      <c r="A15" s="31">
        <v>5</v>
      </c>
      <c r="B15" s="19" t="s">
        <v>55</v>
      </c>
      <c r="C15" s="27">
        <v>353.85</v>
      </c>
      <c r="D15" s="20" t="s">
        <v>7</v>
      </c>
      <c r="E15" s="19">
        <v>3</v>
      </c>
    </row>
    <row r="16" spans="1:5" x14ac:dyDescent="0.25">
      <c r="A16" s="31">
        <v>5</v>
      </c>
      <c r="B16" s="19" t="s">
        <v>39</v>
      </c>
      <c r="C16" s="27">
        <v>2204.71</v>
      </c>
      <c r="D16" s="20" t="s">
        <v>7</v>
      </c>
      <c r="E16" s="19">
        <v>17.7</v>
      </c>
    </row>
    <row r="17" spans="1:5" x14ac:dyDescent="0.25">
      <c r="A17" s="31">
        <v>5</v>
      </c>
      <c r="B17" s="19" t="s">
        <v>56</v>
      </c>
      <c r="C17" s="27">
        <v>595.54</v>
      </c>
      <c r="D17" s="20" t="s">
        <v>7</v>
      </c>
      <c r="E17" s="19">
        <v>0.8</v>
      </c>
    </row>
    <row r="18" spans="1:5" x14ac:dyDescent="0.25">
      <c r="A18" s="31">
        <v>12</v>
      </c>
      <c r="B18" s="19" t="s">
        <v>57</v>
      </c>
      <c r="C18" s="27">
        <v>13601.76</v>
      </c>
      <c r="D18" s="20" t="s">
        <v>7</v>
      </c>
      <c r="E18" s="19">
        <v>17002.2</v>
      </c>
    </row>
    <row r="19" spans="1:5" x14ac:dyDescent="0.25">
      <c r="A19" s="31">
        <v>12</v>
      </c>
      <c r="B19" s="19" t="s">
        <v>58</v>
      </c>
      <c r="C19" s="27">
        <v>15300.9</v>
      </c>
      <c r="D19" s="20" t="s">
        <v>7</v>
      </c>
      <c r="E19" s="19">
        <v>17001</v>
      </c>
    </row>
    <row r="20" spans="1:5" x14ac:dyDescent="0.25">
      <c r="A20" s="31">
        <v>2</v>
      </c>
      <c r="B20" s="19" t="s">
        <v>59</v>
      </c>
      <c r="C20" s="27">
        <v>25831.360000000001</v>
      </c>
      <c r="D20" s="20" t="s">
        <v>7</v>
      </c>
      <c r="E20" s="19">
        <v>16246.14</v>
      </c>
    </row>
    <row r="21" spans="1:5" x14ac:dyDescent="0.25">
      <c r="A21" s="31">
        <v>2</v>
      </c>
      <c r="B21" s="19" t="s">
        <v>60</v>
      </c>
      <c r="C21" s="27">
        <v>28233.62</v>
      </c>
      <c r="D21" s="20" t="s">
        <v>7</v>
      </c>
      <c r="E21" s="19">
        <v>17008.2</v>
      </c>
    </row>
    <row r="22" spans="1:5" x14ac:dyDescent="0.25">
      <c r="A22" s="31">
        <v>14</v>
      </c>
      <c r="B22" s="19" t="s">
        <v>61</v>
      </c>
      <c r="C22" s="27">
        <v>39803.07</v>
      </c>
      <c r="D22" s="20" t="s">
        <v>7</v>
      </c>
      <c r="E22" s="19">
        <v>16246.14</v>
      </c>
    </row>
    <row r="23" spans="1:5" x14ac:dyDescent="0.25">
      <c r="A23" s="31">
        <v>14</v>
      </c>
      <c r="B23" s="19" t="s">
        <v>62</v>
      </c>
      <c r="C23" s="27">
        <v>41670.120000000003</v>
      </c>
      <c r="D23" s="20" t="s">
        <v>7</v>
      </c>
      <c r="E23" s="19">
        <v>17008.2</v>
      </c>
    </row>
    <row r="24" spans="1:5" x14ac:dyDescent="0.25">
      <c r="A24" s="31">
        <v>1</v>
      </c>
      <c r="B24" s="19" t="s">
        <v>63</v>
      </c>
      <c r="C24" s="27">
        <v>63928.27</v>
      </c>
      <c r="D24" s="20" t="s">
        <v>7</v>
      </c>
      <c r="E24" s="19">
        <v>17002.2</v>
      </c>
    </row>
    <row r="25" spans="1:5" x14ac:dyDescent="0.25">
      <c r="A25" s="31">
        <v>1</v>
      </c>
      <c r="B25" s="19" t="s">
        <v>64</v>
      </c>
      <c r="C25" s="27">
        <v>67153.95</v>
      </c>
      <c r="D25" s="20" t="s">
        <v>7</v>
      </c>
      <c r="E25" s="19">
        <v>17001</v>
      </c>
    </row>
    <row r="26" spans="1:5" x14ac:dyDescent="0.25">
      <c r="A26" s="31">
        <v>5</v>
      </c>
      <c r="B26" s="19" t="s">
        <v>65</v>
      </c>
      <c r="C26" s="27">
        <v>4803.62</v>
      </c>
      <c r="D26" s="20" t="s">
        <v>54</v>
      </c>
      <c r="E26" s="19">
        <v>2</v>
      </c>
    </row>
    <row r="27" spans="1:5" x14ac:dyDescent="0.25">
      <c r="A27" s="31">
        <v>6</v>
      </c>
      <c r="B27" s="19" t="s">
        <v>66</v>
      </c>
      <c r="C27" s="27">
        <v>179.6</v>
      </c>
      <c r="D27" s="20" t="s">
        <v>54</v>
      </c>
      <c r="E27" s="19">
        <v>1</v>
      </c>
    </row>
    <row r="28" spans="1:5" x14ac:dyDescent="0.25">
      <c r="A28" s="31">
        <v>4</v>
      </c>
      <c r="B28" s="19" t="s">
        <v>67</v>
      </c>
      <c r="C28" s="27">
        <v>1360.18</v>
      </c>
      <c r="D28" s="20" t="s">
        <v>7</v>
      </c>
      <c r="E28" s="19">
        <v>17002.2</v>
      </c>
    </row>
    <row r="29" spans="1:5" x14ac:dyDescent="0.25">
      <c r="A29" s="31">
        <v>4</v>
      </c>
      <c r="B29" s="19" t="s">
        <v>68</v>
      </c>
      <c r="C29" s="27">
        <v>1530.09</v>
      </c>
      <c r="D29" s="20" t="s">
        <v>7</v>
      </c>
      <c r="E29" s="19">
        <v>17001</v>
      </c>
    </row>
    <row r="30" spans="1:5" x14ac:dyDescent="0.25">
      <c r="A30" s="31">
        <v>4</v>
      </c>
      <c r="B30" s="19" t="s">
        <v>69</v>
      </c>
      <c r="C30" s="27">
        <v>6460.84</v>
      </c>
      <c r="D30" s="20" t="s">
        <v>7</v>
      </c>
      <c r="E30" s="19">
        <v>17002.2</v>
      </c>
    </row>
    <row r="31" spans="1:5" x14ac:dyDescent="0.25">
      <c r="A31" s="31">
        <v>4</v>
      </c>
      <c r="B31" s="19" t="s">
        <v>70</v>
      </c>
      <c r="C31" s="27">
        <v>6460.38</v>
      </c>
      <c r="D31" s="20" t="s">
        <v>7</v>
      </c>
      <c r="E31" s="19">
        <v>17001</v>
      </c>
    </row>
    <row r="32" spans="1:5" x14ac:dyDescent="0.25">
      <c r="A32" s="31">
        <v>5</v>
      </c>
      <c r="B32" s="19" t="s">
        <v>71</v>
      </c>
      <c r="C32" s="27">
        <v>1710.88</v>
      </c>
      <c r="D32" s="20" t="s">
        <v>54</v>
      </c>
      <c r="E32" s="19">
        <v>1</v>
      </c>
    </row>
    <row r="33" spans="1:5" x14ac:dyDescent="0.25">
      <c r="A33" s="31">
        <v>6</v>
      </c>
      <c r="B33" s="19" t="s">
        <v>72</v>
      </c>
      <c r="C33" s="27">
        <v>838.13</v>
      </c>
      <c r="D33" s="20" t="s">
        <v>54</v>
      </c>
      <c r="E33" s="19">
        <v>1</v>
      </c>
    </row>
    <row r="34" spans="1:5" x14ac:dyDescent="0.25">
      <c r="A34" s="31">
        <v>6</v>
      </c>
      <c r="B34" s="19" t="s">
        <v>29</v>
      </c>
      <c r="C34" s="27">
        <v>540.28</v>
      </c>
      <c r="D34" s="20" t="s">
        <v>30</v>
      </c>
      <c r="E34" s="19">
        <v>2</v>
      </c>
    </row>
    <row r="35" spans="1:5" x14ac:dyDescent="0.25">
      <c r="A35" s="31">
        <v>6</v>
      </c>
      <c r="B35" s="19" t="s">
        <v>73</v>
      </c>
      <c r="C35" s="27">
        <v>218192</v>
      </c>
      <c r="D35" s="20" t="s">
        <v>74</v>
      </c>
      <c r="E35" s="19">
        <v>1</v>
      </c>
    </row>
    <row r="36" spans="1:5" x14ac:dyDescent="0.25">
      <c r="A36" s="31">
        <v>6</v>
      </c>
      <c r="B36" s="19" t="s">
        <v>75</v>
      </c>
      <c r="C36" s="27">
        <v>2830</v>
      </c>
      <c r="D36" s="20" t="s">
        <v>54</v>
      </c>
      <c r="E36" s="19">
        <v>1</v>
      </c>
    </row>
    <row r="37" spans="1:5" x14ac:dyDescent="0.25">
      <c r="A37" s="31">
        <v>6</v>
      </c>
      <c r="B37" s="19" t="s">
        <v>76</v>
      </c>
      <c r="C37" s="27">
        <v>225.84</v>
      </c>
      <c r="D37" s="20" t="s">
        <v>54</v>
      </c>
      <c r="E37" s="19">
        <v>2</v>
      </c>
    </row>
    <row r="38" spans="1:5" x14ac:dyDescent="0.25">
      <c r="A38" s="25"/>
      <c r="B38" s="29" t="s">
        <v>77</v>
      </c>
      <c r="C38" s="28">
        <v>630908.12</v>
      </c>
      <c r="D38" s="25"/>
      <c r="E38" s="26">
        <v>245873.21000000002</v>
      </c>
    </row>
  </sheetData>
  <autoFilter ref="A3:E3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29" sqref="I29:J29"/>
    </sheetView>
  </sheetViews>
  <sheetFormatPr defaultRowHeight="15" x14ac:dyDescent="0.25"/>
  <cols>
    <col min="1" max="1" width="9.140625" style="38"/>
    <col min="2" max="8" width="12.5703125" style="38" customWidth="1"/>
    <col min="9" max="16384" width="9.140625" style="38"/>
  </cols>
  <sheetData>
    <row r="1" spans="1:8" ht="16.5" x14ac:dyDescent="0.25">
      <c r="A1" s="44" t="s">
        <v>78</v>
      </c>
      <c r="B1" s="44"/>
      <c r="C1" s="44"/>
      <c r="D1" s="44"/>
      <c r="E1" s="44"/>
      <c r="F1" s="44"/>
      <c r="G1" s="44"/>
      <c r="H1" s="44"/>
    </row>
    <row r="3" spans="1:8" s="49" customFormat="1" ht="25.5" x14ac:dyDescent="0.25">
      <c r="A3" s="45" t="s">
        <v>79</v>
      </c>
      <c r="B3" s="46" t="s">
        <v>80</v>
      </c>
      <c r="C3" s="47"/>
      <c r="D3" s="45" t="s">
        <v>81</v>
      </c>
      <c r="E3" s="45" t="s">
        <v>82</v>
      </c>
      <c r="F3" s="45" t="s">
        <v>83</v>
      </c>
      <c r="G3" s="48" t="s">
        <v>84</v>
      </c>
      <c r="H3" s="48" t="s">
        <v>85</v>
      </c>
    </row>
    <row r="4" spans="1:8" x14ac:dyDescent="0.25">
      <c r="A4" s="48" t="s">
        <v>86</v>
      </c>
      <c r="B4" s="50" t="s">
        <v>87</v>
      </c>
      <c r="C4" s="51" t="s">
        <v>88</v>
      </c>
      <c r="D4" s="51"/>
      <c r="E4" s="51"/>
      <c r="F4" s="51"/>
      <c r="G4" s="51"/>
      <c r="H4" s="52"/>
    </row>
    <row r="5" spans="1:8" x14ac:dyDescent="0.25">
      <c r="A5" s="53" t="s">
        <v>89</v>
      </c>
      <c r="B5" s="54" t="s">
        <v>90</v>
      </c>
      <c r="C5" s="55"/>
      <c r="D5" s="56">
        <v>68405.509999999995</v>
      </c>
      <c r="E5" s="56">
        <v>65149.07</v>
      </c>
      <c r="F5" s="57">
        <v>95.24</v>
      </c>
      <c r="G5" s="45" t="s">
        <v>91</v>
      </c>
      <c r="H5" s="45" t="s">
        <v>92</v>
      </c>
    </row>
    <row r="6" spans="1:8" x14ac:dyDescent="0.25">
      <c r="A6" s="53" t="s">
        <v>89</v>
      </c>
      <c r="B6" s="54" t="s">
        <v>90</v>
      </c>
      <c r="C6" s="55"/>
      <c r="D6" s="56">
        <v>63815.86</v>
      </c>
      <c r="E6" s="56">
        <v>57483.6</v>
      </c>
      <c r="F6" s="57">
        <v>90.08</v>
      </c>
      <c r="G6" s="45" t="s">
        <v>93</v>
      </c>
      <c r="H6" s="45" t="s">
        <v>92</v>
      </c>
    </row>
    <row r="7" spans="1:8" x14ac:dyDescent="0.25">
      <c r="A7" s="53" t="s">
        <v>89</v>
      </c>
      <c r="B7" s="54" t="s">
        <v>90</v>
      </c>
      <c r="C7" s="55"/>
      <c r="D7" s="56">
        <v>24869.01</v>
      </c>
      <c r="E7" s="56">
        <v>82131.86</v>
      </c>
      <c r="F7" s="57">
        <v>330.26</v>
      </c>
      <c r="G7" s="45" t="s">
        <v>94</v>
      </c>
      <c r="H7" s="45" t="s">
        <v>92</v>
      </c>
    </row>
    <row r="8" spans="1:8" x14ac:dyDescent="0.25">
      <c r="A8" s="53" t="s">
        <v>89</v>
      </c>
      <c r="B8" s="54" t="s">
        <v>90</v>
      </c>
      <c r="C8" s="55"/>
      <c r="D8" s="56">
        <v>66931.59</v>
      </c>
      <c r="E8" s="56">
        <v>70768.95</v>
      </c>
      <c r="F8" s="57">
        <v>105.73</v>
      </c>
      <c r="G8" s="45" t="s">
        <v>95</v>
      </c>
      <c r="H8" s="45" t="s">
        <v>92</v>
      </c>
    </row>
    <row r="9" spans="1:8" x14ac:dyDescent="0.25">
      <c r="A9" s="53" t="s">
        <v>89</v>
      </c>
      <c r="B9" s="54" t="s">
        <v>90</v>
      </c>
      <c r="C9" s="55"/>
      <c r="D9" s="56">
        <v>67187.259999999995</v>
      </c>
      <c r="E9" s="56">
        <v>52042.92</v>
      </c>
      <c r="F9" s="57">
        <v>77.459999999999994</v>
      </c>
      <c r="G9" s="45" t="s">
        <v>96</v>
      </c>
      <c r="H9" s="45" t="s">
        <v>92</v>
      </c>
    </row>
    <row r="10" spans="1:8" x14ac:dyDescent="0.25">
      <c r="A10" s="53" t="s">
        <v>89</v>
      </c>
      <c r="B10" s="54" t="s">
        <v>90</v>
      </c>
      <c r="C10" s="55"/>
      <c r="D10" s="56">
        <v>68647.45</v>
      </c>
      <c r="E10" s="56">
        <v>88296.23</v>
      </c>
      <c r="F10" s="57">
        <v>128.62</v>
      </c>
      <c r="G10" s="45" t="s">
        <v>97</v>
      </c>
      <c r="H10" s="45" t="s">
        <v>92</v>
      </c>
    </row>
    <row r="11" spans="1:8" x14ac:dyDescent="0.25">
      <c r="A11" s="53" t="s">
        <v>89</v>
      </c>
      <c r="B11" s="54" t="s">
        <v>90</v>
      </c>
      <c r="C11" s="55"/>
      <c r="D11" s="56">
        <v>71566.100000000006</v>
      </c>
      <c r="E11" s="56">
        <v>70949.22</v>
      </c>
      <c r="F11" s="57">
        <v>99.14</v>
      </c>
      <c r="G11" s="45" t="s">
        <v>98</v>
      </c>
      <c r="H11" s="45" t="s">
        <v>92</v>
      </c>
    </row>
    <row r="12" spans="1:8" x14ac:dyDescent="0.25">
      <c r="A12" s="53" t="s">
        <v>89</v>
      </c>
      <c r="B12" s="54" t="s">
        <v>90</v>
      </c>
      <c r="C12" s="55"/>
      <c r="D12" s="56">
        <v>72487.28</v>
      </c>
      <c r="E12" s="56">
        <v>76434.11</v>
      </c>
      <c r="F12" s="57">
        <v>105.44</v>
      </c>
      <c r="G12" s="45" t="s">
        <v>99</v>
      </c>
      <c r="H12" s="45" t="s">
        <v>92</v>
      </c>
    </row>
    <row r="13" spans="1:8" x14ac:dyDescent="0.25">
      <c r="A13" s="53" t="s">
        <v>89</v>
      </c>
      <c r="B13" s="54" t="s">
        <v>90</v>
      </c>
      <c r="C13" s="55"/>
      <c r="D13" s="56">
        <v>71543.070000000007</v>
      </c>
      <c r="E13" s="56">
        <v>46994.2</v>
      </c>
      <c r="F13" s="57">
        <v>65.69</v>
      </c>
      <c r="G13" s="45" t="s">
        <v>100</v>
      </c>
      <c r="H13" s="45" t="s">
        <v>92</v>
      </c>
    </row>
    <row r="14" spans="1:8" x14ac:dyDescent="0.25">
      <c r="A14" s="53" t="s">
        <v>89</v>
      </c>
      <c r="B14" s="54" t="s">
        <v>90</v>
      </c>
      <c r="C14" s="55"/>
      <c r="D14" s="56">
        <v>71479.5</v>
      </c>
      <c r="E14" s="56">
        <v>68712.5</v>
      </c>
      <c r="F14" s="57">
        <v>96.13</v>
      </c>
      <c r="G14" s="45" t="s">
        <v>101</v>
      </c>
      <c r="H14" s="45" t="s">
        <v>92</v>
      </c>
    </row>
    <row r="15" spans="1:8" x14ac:dyDescent="0.25">
      <c r="A15" s="53" t="s">
        <v>89</v>
      </c>
      <c r="B15" s="54" t="s">
        <v>90</v>
      </c>
      <c r="C15" s="55"/>
      <c r="D15" s="56">
        <v>70033.570000000007</v>
      </c>
      <c r="E15" s="56">
        <v>118045.99</v>
      </c>
      <c r="F15" s="57">
        <v>168.56</v>
      </c>
      <c r="G15" s="45" t="s">
        <v>102</v>
      </c>
      <c r="H15" s="45" t="s">
        <v>92</v>
      </c>
    </row>
    <row r="16" spans="1:8" x14ac:dyDescent="0.25">
      <c r="A16" s="53" t="s">
        <v>89</v>
      </c>
      <c r="B16" s="54" t="s">
        <v>90</v>
      </c>
      <c r="C16" s="55"/>
      <c r="D16" s="56">
        <v>71288.789999999994</v>
      </c>
      <c r="E16" s="56">
        <v>99163.34</v>
      </c>
      <c r="F16" s="57">
        <v>139.1</v>
      </c>
      <c r="G16" s="45" t="s">
        <v>103</v>
      </c>
      <c r="H16" s="45" t="s">
        <v>92</v>
      </c>
    </row>
    <row r="17" spans="1:8" x14ac:dyDescent="0.25">
      <c r="A17" s="46" t="s">
        <v>104</v>
      </c>
      <c r="B17" s="58"/>
      <c r="C17" s="47"/>
      <c r="D17" s="59">
        <v>788254.99</v>
      </c>
      <c r="E17" s="59">
        <v>896171.99</v>
      </c>
      <c r="F17" s="60">
        <v>113.69</v>
      </c>
      <c r="G17" s="45" t="s">
        <v>86</v>
      </c>
      <c r="H17" s="45" t="s">
        <v>86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19 </vt:lpstr>
      <vt:lpstr>Работа 2019 </vt:lpstr>
      <vt:lpstr>Справка</vt:lpstr>
      <vt:lpstr>'Осетровка, д. 19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2019-02-01T00:24:30Z</cp:lastPrinted>
  <dcterms:created xsi:type="dcterms:W3CDTF">2018-02-13T05:54:21Z</dcterms:created>
  <dcterms:modified xsi:type="dcterms:W3CDTF">2020-03-19T01:01:21Z</dcterms:modified>
</cp:coreProperties>
</file>