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Украинский бульвр, д. 26" sheetId="1" r:id="rId1"/>
    <sheet name="Работы 2019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2019'!$A$3:$E$79</definedName>
    <definedName name="_xlnm.Print_Area" localSheetId="0">'Украинский бульвр, д. 26'!$A$1:$D$103</definedName>
  </definedNames>
  <calcPr calcId="145621"/>
</workbook>
</file>

<file path=xl/calcChain.xml><?xml version="1.0" encoding="utf-8"?>
<calcChain xmlns="http://schemas.openxmlformats.org/spreadsheetml/2006/main">
  <c r="B10" i="1" l="1"/>
  <c r="B27" i="1"/>
  <c r="B78" i="3"/>
  <c r="B82" i="3" s="1"/>
  <c r="B77" i="2" l="1"/>
  <c r="B18" i="1"/>
  <c r="B91" i="1"/>
  <c r="B52" i="1"/>
  <c r="B15" i="1"/>
  <c r="B12" i="1"/>
  <c r="B7" i="1" l="1"/>
  <c r="B89" i="1" l="1"/>
  <c r="B20" i="1"/>
  <c r="B9" i="1" l="1"/>
  <c r="B8" i="1" s="1"/>
  <c r="B83" i="1"/>
  <c r="B100" i="1" s="1"/>
  <c r="B86" i="1"/>
  <c r="B99" i="1" l="1"/>
  <c r="B98" i="1" s="1"/>
  <c r="H100" i="1" l="1"/>
  <c r="B101" i="1"/>
  <c r="B102" i="1" s="1"/>
  <c r="B103" i="1" s="1"/>
</calcChain>
</file>

<file path=xl/sharedStrings.xml><?xml version="1.0" encoding="utf-8"?>
<sst xmlns="http://schemas.openxmlformats.org/spreadsheetml/2006/main" count="504" uniqueCount="129">
  <si>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</si>
  <si>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</si>
  <si>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</si>
  <si>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</si>
  <si>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</si>
  <si>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</si>
  <si>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</si>
  <si>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</si>
  <si>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</si>
  <si>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</si>
  <si>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</si>
  <si>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</si>
  <si>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</si>
  <si>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</si>
  <si>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</si>
  <si>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</si>
  <si>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</si>
  <si>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</si>
  <si>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</si>
  <si>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</si>
  <si>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</si>
  <si>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</si>
  <si>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</si>
  <si>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</si>
  <si>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</si>
  <si>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</si>
  <si>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</si>
  <si>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</si>
  <si>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</si>
  <si>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Закрытие и открытие стояков</t>
  </si>
  <si>
    <t>1 стояк</t>
  </si>
  <si>
    <t>Утепление вентпродухов изовером и монтажной пеной</t>
  </si>
  <si>
    <t>Ремонт шиферной кровли</t>
  </si>
  <si>
    <t>Адрес: Украинский бульвар, д. 26</t>
  </si>
  <si>
    <t>1 соед.</t>
  </si>
  <si>
    <t>Кол-во</t>
  </si>
  <si>
    <t>Ед.изм</t>
  </si>
  <si>
    <t>Наименование работ</t>
  </si>
  <si>
    <t xml:space="preserve">По адресу УКРАИНСКИЙ б-р д.26                                          </t>
  </si>
  <si>
    <t>Доходы по дому:</t>
  </si>
  <si>
    <t>Cуммa</t>
  </si>
  <si>
    <t>шт.</t>
  </si>
  <si>
    <t>Выезд а/машины по заявке</t>
  </si>
  <si>
    <t>выезд</t>
  </si>
  <si>
    <t>Замена электрической лампы накаливания</t>
  </si>
  <si>
    <t>Замена электровыключателей</t>
  </si>
  <si>
    <t>Замена электропатрона с материалами при открытой арматуре</t>
  </si>
  <si>
    <t>Исполнение заявок не связаных с ремонтом</t>
  </si>
  <si>
    <t>1 дом</t>
  </si>
  <si>
    <t>Протяжка контактов на электроприборах</t>
  </si>
  <si>
    <t>Смена вентиля до 20 мм</t>
  </si>
  <si>
    <t>Смена стекл</t>
  </si>
  <si>
    <t>Смена труб ХВС и ГВС д.20</t>
  </si>
  <si>
    <t>Устранение свищей хомутами</t>
  </si>
  <si>
    <t>Устройство примыканий из оц-ой кровельной стали с выст-им элемен.вентш</t>
  </si>
  <si>
    <t>сброс воздуха со стояков отопления</t>
  </si>
  <si>
    <t>руб.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</si>
  <si>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</si>
  <si>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</si>
  <si>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</si>
  <si>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</si>
  <si>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</si>
  <si>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</si>
  <si>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Управление жилым фондом 3,4 кв. 2020г. К=0,6;0,8;0,85;0,9;1</t>
  </si>
  <si>
    <t>Уборка МОП 3,4 кв. 2020 г. К=0,8</t>
  </si>
  <si>
    <t>Гор. вода потр.при содер.общего имущ-ва  в МКД 3,4 кв.2020г. 1-5эт.К=0</t>
  </si>
  <si>
    <t>Тех.обслуживание ГО К=0,6;0,8;0,85;0,9;1 (3,4 кв. 2020 г.)</t>
  </si>
  <si>
    <t>Организация мест накоп.ртуть сод-х ламп 3,4 кв. 2020г. К=0,6;0,8;0,85;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</si>
  <si>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</si>
  <si>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</si>
  <si>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</si>
  <si>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</si>
  <si>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Вывоз ТКО 1,2 кв. 2020 г. К=0,6;0,8;0,85;0,9;1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</si>
  <si>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</si>
  <si>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</si>
  <si>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</si>
  <si>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</si>
  <si>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</si>
  <si>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Уборка придомовой территории 1,2 кв. 2020 г. К=0,8</t>
  </si>
  <si>
    <t>Уборка придомовой территории 3,4 кв. 2020 г. К=0,6;0,8</t>
  </si>
  <si>
    <t>Уборка МОП 1,2 кв. 2020 г. К=0,8</t>
  </si>
  <si>
    <t>Тех.обслуживание ГО К=0,6;0,8;0,85;0,9;1 (1,2 кв. 2020 г.)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</si>
  <si>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</si>
  <si>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</si>
  <si>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</si>
  <si>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Дезинсекция "ЗКДС"</t>
  </si>
  <si>
    <t>Восстановление козырька над входом в подъезд</t>
  </si>
  <si>
    <t>Восстановление крепления конструктивных элементов</t>
  </si>
  <si>
    <t>Демонтаж элементов детской площадки</t>
  </si>
  <si>
    <t>Установка светильников с датчиком на движение</t>
  </si>
  <si>
    <t>шт</t>
  </si>
  <si>
    <t>Изготовление и установка деревянной лестницы H=1.6, L=0.7</t>
  </si>
  <si>
    <t>Масляная окраска с последующей теплоизоляцией (пенофол) теплового узла</t>
  </si>
  <si>
    <t>узел</t>
  </si>
  <si>
    <t>Монтаж освещения над под-м с точкой подкл.от тамб-го осв.(прож.с фото-</t>
  </si>
  <si>
    <t>1подъезд</t>
  </si>
  <si>
    <t>Навеска замка (крабовый)</t>
  </si>
  <si>
    <t>Осмотр подвала</t>
  </si>
  <si>
    <t>Покраска, изоляция труб отопления Укр.26</t>
  </si>
  <si>
    <t>Проведение профилактических работ шкафов учета электропотребления</t>
  </si>
  <si>
    <t>Ремонт и восстановление герметизации стыков</t>
  </si>
  <si>
    <t>10 м</t>
  </si>
  <si>
    <t>Устройство перегородок из кирпича на вводе труб теплоснабжения</t>
  </si>
  <si>
    <t>Устройство соединения эл.проводов с исп-ем СИЗ № 3</t>
  </si>
  <si>
    <t>закрытие штробы из ДСП</t>
  </si>
  <si>
    <t>очистка подвала Украинский бульвар, 26</t>
  </si>
  <si>
    <t>дом</t>
  </si>
  <si>
    <t>Спилка деревьев</t>
  </si>
  <si>
    <t>Вывод холодной воды с подвала для хоз. нужд</t>
  </si>
  <si>
    <t>Замена сборок д.15 с устр-м сбросника на вод-х трубах с прим.сварочн.р</t>
  </si>
  <si>
    <t>Замена сборок д.20 с устр-м сбросника на водогаз-х трубах с прим.свар.</t>
  </si>
  <si>
    <t>Отключение отопления</t>
  </si>
  <si>
    <t>Очистка канализационной сети</t>
  </si>
  <si>
    <t>Очистка труб ХВС, ГВС</t>
  </si>
  <si>
    <t>Ремонт труб КНС</t>
  </si>
  <si>
    <t>Санитарная обрезка сухих вершин и веток деревьев с исп-ем автовышки</t>
  </si>
  <si>
    <t>Сброс воздуха со стояков отопления с использованием а/м газель</t>
  </si>
  <si>
    <t>Смена вентиля, д.32</t>
  </si>
  <si>
    <t>Смена водогазопроводных труб д.89</t>
  </si>
  <si>
    <t>Смена резьб (для всех диаметров) с применением газосварочных работ</t>
  </si>
  <si>
    <t>Смена технического люка (деревянного) на подвал</t>
  </si>
  <si>
    <t>Смена труб ХВС д.32</t>
  </si>
  <si>
    <t>1м</t>
  </si>
  <si>
    <t>Смена труб из водогазопроводных труб д.20 с производством сварочных ра</t>
  </si>
  <si>
    <t>Смена труб канализации д.100</t>
  </si>
  <si>
    <t>смена труб ГВС  и ХВС д.20 ПП</t>
  </si>
  <si>
    <t>смена труб ХВС и ГВС д.20 ПП</t>
  </si>
  <si>
    <t xml:space="preserve">Накопительная по работам за период c  01.01.2020 по  31.12.2020 г.                                                                                   </t>
  </si>
  <si>
    <t>Покраска, изоляция труб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</si>
</sst>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_-* #&quot; &quot;##0.00_-;\-* #&quot; &quot;##0.00_-;_-* &quot;-&quot;??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8" fillId="0" borderId="2" xfId="3" applyNumberFormat="1" applyFont="1" applyFill="1" applyBorder="1" applyAlignment="1">
      <alignment vertical="center"/>
    </xf>
    <xf numFmtId="43" fontId="4" fillId="0" borderId="2" xfId="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4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0" fillId="33" borderId="11" xfId="0" applyNumberFormat="1" applyFill="1" applyBorder="1"/>
    <xf numFmtId="164" fontId="0" fillId="33" borderId="11" xfId="0" applyNumberFormat="1" applyFill="1" applyBorder="1"/>
    <xf numFmtId="0" fontId="0" fillId="33" borderId="0" xfId="0" applyFill="1"/>
    <xf numFmtId="164" fontId="14" fillId="0" borderId="11" xfId="0" applyNumberFormat="1" applyFont="1" applyFill="1" applyBorder="1"/>
    <xf numFmtId="165" fontId="0" fillId="0" borderId="11" xfId="0" applyNumberFormat="1" applyFill="1" applyBorder="1"/>
    <xf numFmtId="165" fontId="14" fillId="0" borderId="11" xfId="0" applyNumberFormat="1" applyFont="1" applyFill="1" applyBorder="1"/>
    <xf numFmtId="165" fontId="0" fillId="0" borderId="0" xfId="0" applyNumberFormat="1"/>
    <xf numFmtId="165" fontId="0" fillId="33" borderId="11" xfId="0" applyNumberFormat="1" applyFill="1" applyBorder="1"/>
    <xf numFmtId="165" fontId="0" fillId="34" borderId="11" xfId="0" applyNumberFormat="1" applyFill="1" applyBorder="1"/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03"/>
  <sheetViews>
    <sheetView tabSelected="1" workbookViewId="0">
      <pane ySplit="3" topLeftCell="A88" activePane="bottomLeft" state="frozen"/>
      <selection pane="bottomLeft" activeCell="A11" sqref="A11:D11"/>
    </sheetView>
  </sheetViews>
  <sheetFormatPr defaultRowHeight="15" x14ac:dyDescent="0.25"/>
  <cols>
    <col min="1" max="1" width="73.140625" style="5" customWidth="1"/>
    <col min="2" max="2" width="20.42578125" style="7" customWidth="1"/>
    <col min="3" max="3" width="12.140625" style="3" customWidth="1"/>
    <col min="4" max="4" width="15.425781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5" customHeight="1" x14ac:dyDescent="0.25">
      <c r="A1" s="35" t="s">
        <v>8</v>
      </c>
      <c r="B1" s="35"/>
      <c r="C1" s="35"/>
      <c r="D1" s="35"/>
    </row>
    <row r="2" spans="1:4" s="8" customFormat="1" ht="15.75" x14ac:dyDescent="0.25">
      <c r="A2" s="30" t="s">
        <v>33</v>
      </c>
      <c r="B2" s="37" t="s">
        <v>57</v>
      </c>
      <c r="C2" s="37"/>
      <c r="D2" s="37"/>
    </row>
    <row r="3" spans="1:4" ht="57" x14ac:dyDescent="0.25">
      <c r="A3" s="9" t="s">
        <v>2</v>
      </c>
      <c r="B3" s="10" t="s">
        <v>28</v>
      </c>
      <c r="C3" s="11" t="s">
        <v>0</v>
      </c>
      <c r="D3" s="29" t="s">
        <v>1</v>
      </c>
    </row>
    <row r="4" spans="1:4" x14ac:dyDescent="0.25">
      <c r="A4" s="38" t="s">
        <v>39</v>
      </c>
      <c r="B4" s="38"/>
      <c r="C4" s="38"/>
      <c r="D4" s="38"/>
    </row>
    <row r="5" spans="1:4" x14ac:dyDescent="0.25">
      <c r="A5" s="13" t="s">
        <v>58</v>
      </c>
      <c r="B5" s="25">
        <v>1237410.78</v>
      </c>
      <c r="C5" s="32" t="s">
        <v>56</v>
      </c>
      <c r="D5" s="12"/>
    </row>
    <row r="6" spans="1:4" x14ac:dyDescent="0.25">
      <c r="A6" s="13" t="s">
        <v>59</v>
      </c>
      <c r="B6" s="25">
        <v>1201715.1200000001</v>
      </c>
      <c r="C6" s="32" t="s">
        <v>56</v>
      </c>
      <c r="D6" s="12"/>
    </row>
    <row r="7" spans="1:4" x14ac:dyDescent="0.25">
      <c r="A7" s="13" t="s">
        <v>60</v>
      </c>
      <c r="B7" s="25">
        <f>B6-B5</f>
        <v>-35695.659999999916</v>
      </c>
      <c r="C7" s="32" t="s">
        <v>56</v>
      </c>
      <c r="D7" s="12"/>
    </row>
    <row r="8" spans="1:4" x14ac:dyDescent="0.25">
      <c r="A8" s="14" t="s">
        <v>9</v>
      </c>
      <c r="B8" s="25">
        <f>B9</f>
        <v>16929.599999999999</v>
      </c>
      <c r="C8" s="32" t="s">
        <v>56</v>
      </c>
      <c r="D8" s="12"/>
    </row>
    <row r="9" spans="1:4" x14ac:dyDescent="0.25">
      <c r="A9" s="15" t="s">
        <v>10</v>
      </c>
      <c r="B9" s="26">
        <f>750*12+660.8*12</f>
        <v>16929.599999999999</v>
      </c>
      <c r="C9" s="17" t="s">
        <v>56</v>
      </c>
      <c r="D9" s="12"/>
    </row>
    <row r="10" spans="1:4" x14ac:dyDescent="0.25">
      <c r="A10" s="16" t="s">
        <v>61</v>
      </c>
      <c r="B10" s="27">
        <f>B5+B8-B9</f>
        <v>1237410.78</v>
      </c>
      <c r="C10" s="32" t="s">
        <v>56</v>
      </c>
      <c r="D10" s="18"/>
    </row>
    <row r="11" spans="1:4" x14ac:dyDescent="0.25">
      <c r="A11" s="36" t="s">
        <v>11</v>
      </c>
      <c r="B11" s="36"/>
      <c r="C11" s="36"/>
      <c r="D11" s="36"/>
    </row>
    <row r="12" spans="1:4" ht="15.75" thickBot="1" x14ac:dyDescent="0.3">
      <c r="A12" s="19" t="s">
        <v>12</v>
      </c>
      <c r="B12" s="27">
        <f>B13+B14</f>
        <v>214064.82</v>
      </c>
      <c r="C12" s="32" t="s">
        <v>56</v>
      </c>
      <c r="D12" s="18"/>
    </row>
    <row r="13" spans="1:4" s="31" customFormat="1" ht="15.75" thickBot="1" x14ac:dyDescent="0.3">
      <c r="A13" s="33" t="s">
        <v>62</v>
      </c>
      <c r="B13" s="34">
        <v>104777.7</v>
      </c>
      <c r="C13" s="33" t="s">
        <v>5</v>
      </c>
      <c r="D13" s="34">
        <v>26526</v>
      </c>
    </row>
    <row r="14" spans="1:4" s="31" customFormat="1" ht="15.75" thickBot="1" x14ac:dyDescent="0.3">
      <c r="A14" s="33" t="s">
        <v>63</v>
      </c>
      <c r="B14" s="34">
        <v>109287.12</v>
      </c>
      <c r="C14" s="33" t="s">
        <v>4</v>
      </c>
      <c r="D14" s="34">
        <v>26526</v>
      </c>
    </row>
    <row r="15" spans="1:4" ht="29.25" thickBot="1" x14ac:dyDescent="0.3">
      <c r="A15" s="19" t="s">
        <v>13</v>
      </c>
      <c r="B15" s="27">
        <f>B17+B16</f>
        <v>90558.549999999988</v>
      </c>
      <c r="C15" s="32" t="s">
        <v>56</v>
      </c>
      <c r="D15" s="18"/>
    </row>
    <row r="16" spans="1:4" s="31" customFormat="1" ht="15.75" thickBot="1" x14ac:dyDescent="0.3">
      <c r="A16" s="33" t="s">
        <v>80</v>
      </c>
      <c r="B16" s="34">
        <v>42261.88</v>
      </c>
      <c r="C16" s="33" t="s">
        <v>4</v>
      </c>
      <c r="D16" s="34">
        <v>25458.959999999999</v>
      </c>
    </row>
    <row r="17" spans="1:4" s="31" customFormat="1" ht="15.75" thickBot="1" x14ac:dyDescent="0.3">
      <c r="A17" s="33" t="s">
        <v>64</v>
      </c>
      <c r="B17" s="34">
        <v>48296.67</v>
      </c>
      <c r="C17" s="33" t="s">
        <v>4</v>
      </c>
      <c r="D17" s="34">
        <v>25419.3</v>
      </c>
    </row>
    <row r="18" spans="1:4" ht="15.75" thickBot="1" x14ac:dyDescent="0.3">
      <c r="A18" s="19" t="s">
        <v>14</v>
      </c>
      <c r="B18" s="27">
        <f>B19</f>
        <v>12998.67</v>
      </c>
      <c r="C18" s="32" t="s">
        <v>56</v>
      </c>
      <c r="D18" s="21"/>
    </row>
    <row r="19" spans="1:4" s="31" customFormat="1" ht="15.75" thickBot="1" x14ac:dyDescent="0.3">
      <c r="A19" s="33" t="s">
        <v>72</v>
      </c>
      <c r="B19" s="34">
        <v>12998.67</v>
      </c>
      <c r="C19" s="33" t="s">
        <v>15</v>
      </c>
      <c r="D19" s="34">
        <v>201</v>
      </c>
    </row>
    <row r="20" spans="1:4" ht="29.25" thickBot="1" x14ac:dyDescent="0.3">
      <c r="A20" s="19" t="s">
        <v>16</v>
      </c>
      <c r="B20" s="27">
        <f>SUM(B21:B26)</f>
        <v>29974.379999999997</v>
      </c>
      <c r="C20" s="32" t="s">
        <v>56</v>
      </c>
      <c r="D20" s="18"/>
    </row>
    <row r="21" spans="1:4" s="31" customFormat="1" ht="15.75" thickBot="1" x14ac:dyDescent="0.3">
      <c r="A21" s="33" t="s">
        <v>65</v>
      </c>
      <c r="B21" s="34">
        <v>2652.6</v>
      </c>
      <c r="C21" s="33" t="s">
        <v>4</v>
      </c>
      <c r="D21" s="34">
        <v>26526</v>
      </c>
    </row>
    <row r="22" spans="1:4" s="31" customFormat="1" ht="15.75" thickBot="1" x14ac:dyDescent="0.3">
      <c r="A22" s="33" t="s">
        <v>73</v>
      </c>
      <c r="B22" s="34">
        <v>2387.34</v>
      </c>
      <c r="C22" s="33" t="s">
        <v>4</v>
      </c>
      <c r="D22" s="34">
        <v>26526</v>
      </c>
    </row>
    <row r="23" spans="1:4" s="31" customFormat="1" ht="15.75" thickBot="1" x14ac:dyDescent="0.3">
      <c r="A23" s="33" t="s">
        <v>74</v>
      </c>
      <c r="B23" s="34">
        <v>2387.34</v>
      </c>
      <c r="C23" s="33" t="s">
        <v>4</v>
      </c>
      <c r="D23" s="34">
        <v>26526</v>
      </c>
    </row>
    <row r="24" spans="1:4" s="31" customFormat="1" ht="15.75" thickBot="1" x14ac:dyDescent="0.3">
      <c r="A24" s="33" t="s">
        <v>75</v>
      </c>
      <c r="B24" s="34">
        <v>2387.34</v>
      </c>
      <c r="C24" s="33" t="s">
        <v>4</v>
      </c>
      <c r="D24" s="34">
        <v>26526</v>
      </c>
    </row>
    <row r="25" spans="1:4" s="31" customFormat="1" ht="15.75" thickBot="1" x14ac:dyDescent="0.3">
      <c r="A25" s="33" t="s">
        <v>76</v>
      </c>
      <c r="B25" s="34">
        <v>10079.879999999999</v>
      </c>
      <c r="C25" s="33" t="s">
        <v>4</v>
      </c>
      <c r="D25" s="34">
        <v>26526</v>
      </c>
    </row>
    <row r="26" spans="1:4" s="31" customFormat="1" ht="15.75" thickBot="1" x14ac:dyDescent="0.3">
      <c r="A26" s="33" t="s">
        <v>77</v>
      </c>
      <c r="B26" s="34">
        <v>10079.879999999999</v>
      </c>
      <c r="C26" s="33" t="s">
        <v>4</v>
      </c>
      <c r="D26" s="34">
        <v>26526</v>
      </c>
    </row>
    <row r="27" spans="1:4" ht="43.5" thickBot="1" x14ac:dyDescent="0.3">
      <c r="A27" s="19" t="s">
        <v>17</v>
      </c>
      <c r="B27" s="27">
        <f>SUM(B28:B51)</f>
        <v>424602.99999999994</v>
      </c>
      <c r="C27" s="32" t="s">
        <v>56</v>
      </c>
      <c r="D27" s="22"/>
    </row>
    <row r="28" spans="1:4" s="31" customFormat="1" ht="15.75" thickBot="1" x14ac:dyDescent="0.3">
      <c r="A28" s="33" t="s">
        <v>86</v>
      </c>
      <c r="B28" s="34">
        <v>4154.41</v>
      </c>
      <c r="C28" s="33" t="s">
        <v>41</v>
      </c>
      <c r="D28" s="34">
        <v>1</v>
      </c>
    </row>
    <row r="29" spans="1:4" s="31" customFormat="1" ht="15.75" thickBot="1" x14ac:dyDescent="0.3">
      <c r="A29" s="33" t="s">
        <v>87</v>
      </c>
      <c r="B29" s="34">
        <v>374.24</v>
      </c>
      <c r="C29" s="33" t="s">
        <v>41</v>
      </c>
      <c r="D29" s="34">
        <v>1</v>
      </c>
    </row>
    <row r="30" spans="1:4" s="31" customFormat="1" ht="15.75" thickBot="1" x14ac:dyDescent="0.3">
      <c r="A30" s="33" t="s">
        <v>89</v>
      </c>
      <c r="B30" s="34">
        <v>2065.6999999999998</v>
      </c>
      <c r="C30" s="33" t="s">
        <v>90</v>
      </c>
      <c r="D30" s="34">
        <v>2</v>
      </c>
    </row>
    <row r="31" spans="1:4" s="31" customFormat="1" ht="15.75" thickBot="1" x14ac:dyDescent="0.3">
      <c r="A31" s="33" t="s">
        <v>89</v>
      </c>
      <c r="B31" s="34">
        <v>6197.1</v>
      </c>
      <c r="C31" s="33" t="s">
        <v>90</v>
      </c>
      <c r="D31" s="34">
        <v>6</v>
      </c>
    </row>
    <row r="32" spans="1:4" s="31" customFormat="1" ht="15.75" thickBot="1" x14ac:dyDescent="0.3">
      <c r="A32" s="33" t="s">
        <v>44</v>
      </c>
      <c r="B32" s="34">
        <v>4049.4</v>
      </c>
      <c r="C32" s="33" t="s">
        <v>41</v>
      </c>
      <c r="D32" s="34">
        <v>51</v>
      </c>
    </row>
    <row r="33" spans="1:4" s="31" customFormat="1" ht="15.75" thickBot="1" x14ac:dyDescent="0.3">
      <c r="A33" s="33" t="s">
        <v>45</v>
      </c>
      <c r="B33" s="34">
        <v>407.84</v>
      </c>
      <c r="C33" s="33" t="s">
        <v>41</v>
      </c>
      <c r="D33" s="34">
        <v>1</v>
      </c>
    </row>
    <row r="34" spans="1:4" s="31" customFormat="1" ht="15.75" thickBot="1" x14ac:dyDescent="0.3">
      <c r="A34" s="33" t="s">
        <v>46</v>
      </c>
      <c r="B34" s="34">
        <v>922.44</v>
      </c>
      <c r="C34" s="33" t="s">
        <v>41</v>
      </c>
      <c r="D34" s="34">
        <v>4</v>
      </c>
    </row>
    <row r="35" spans="1:4" s="31" customFormat="1" ht="15.75" thickBot="1" x14ac:dyDescent="0.3">
      <c r="A35" s="33" t="s">
        <v>91</v>
      </c>
      <c r="B35" s="34">
        <v>1745.06</v>
      </c>
      <c r="C35" s="33" t="s">
        <v>41</v>
      </c>
      <c r="D35" s="34">
        <v>1</v>
      </c>
    </row>
    <row r="36" spans="1:4" s="31" customFormat="1" ht="15.75" thickBot="1" x14ac:dyDescent="0.3">
      <c r="A36" s="33" t="s">
        <v>47</v>
      </c>
      <c r="B36" s="34">
        <v>3020.68</v>
      </c>
      <c r="C36" s="33" t="s">
        <v>41</v>
      </c>
      <c r="D36" s="34">
        <v>13</v>
      </c>
    </row>
    <row r="37" spans="1:4" s="31" customFormat="1" ht="15.75" thickBot="1" x14ac:dyDescent="0.3">
      <c r="A37" s="33" t="s">
        <v>92</v>
      </c>
      <c r="B37" s="34">
        <v>12295.08</v>
      </c>
      <c r="C37" s="33" t="s">
        <v>93</v>
      </c>
      <c r="D37" s="34">
        <v>1</v>
      </c>
    </row>
    <row r="38" spans="1:4" s="31" customFormat="1" ht="15.75" thickBot="1" x14ac:dyDescent="0.3">
      <c r="A38" s="33" t="s">
        <v>94</v>
      </c>
      <c r="B38" s="34">
        <v>1784.26</v>
      </c>
      <c r="C38" s="33" t="s">
        <v>95</v>
      </c>
      <c r="D38" s="34">
        <v>1</v>
      </c>
    </row>
    <row r="39" spans="1:4" s="31" customFormat="1" ht="15.75" thickBot="1" x14ac:dyDescent="0.3">
      <c r="A39" s="33" t="s">
        <v>96</v>
      </c>
      <c r="B39" s="34">
        <v>666.76</v>
      </c>
      <c r="C39" s="33" t="s">
        <v>41</v>
      </c>
      <c r="D39" s="34">
        <v>2</v>
      </c>
    </row>
    <row r="40" spans="1:4" s="31" customFormat="1" ht="15.75" thickBot="1" x14ac:dyDescent="0.3">
      <c r="A40" s="33" t="s">
        <v>97</v>
      </c>
      <c r="B40" s="34">
        <v>3432.87</v>
      </c>
      <c r="C40" s="33" t="s">
        <v>48</v>
      </c>
      <c r="D40" s="34">
        <v>9</v>
      </c>
    </row>
    <row r="41" spans="1:4" s="31" customFormat="1" ht="15.75" thickBot="1" x14ac:dyDescent="0.3">
      <c r="A41" s="33" t="s">
        <v>98</v>
      </c>
      <c r="B41" s="34">
        <v>264398</v>
      </c>
      <c r="C41" s="33" t="s">
        <v>48</v>
      </c>
      <c r="D41" s="34">
        <v>1</v>
      </c>
    </row>
    <row r="42" spans="1:4" s="31" customFormat="1" ht="15.75" thickBot="1" x14ac:dyDescent="0.3">
      <c r="A42" s="33" t="s">
        <v>99</v>
      </c>
      <c r="B42" s="34">
        <v>754.05</v>
      </c>
      <c r="C42" s="33" t="s">
        <v>41</v>
      </c>
      <c r="D42" s="34">
        <v>5</v>
      </c>
    </row>
    <row r="43" spans="1:4" s="31" customFormat="1" ht="15.75" thickBot="1" x14ac:dyDescent="0.3">
      <c r="A43" s="33" t="s">
        <v>49</v>
      </c>
      <c r="B43" s="34">
        <v>3717.76</v>
      </c>
      <c r="C43" s="33" t="s">
        <v>41</v>
      </c>
      <c r="D43" s="34">
        <v>16</v>
      </c>
    </row>
    <row r="44" spans="1:4" s="31" customFormat="1" ht="15.75" thickBot="1" x14ac:dyDescent="0.3">
      <c r="A44" s="33" t="s">
        <v>100</v>
      </c>
      <c r="B44" s="34">
        <v>4856.8</v>
      </c>
      <c r="C44" s="33" t="s">
        <v>101</v>
      </c>
      <c r="D44" s="34">
        <v>0.8</v>
      </c>
    </row>
    <row r="45" spans="1:4" s="31" customFormat="1" ht="15.75" thickBot="1" x14ac:dyDescent="0.3">
      <c r="A45" s="33" t="s">
        <v>32</v>
      </c>
      <c r="B45" s="34">
        <v>591.66</v>
      </c>
      <c r="C45" s="33" t="s">
        <v>4</v>
      </c>
      <c r="D45" s="34">
        <v>4.75</v>
      </c>
    </row>
    <row r="46" spans="1:4" s="31" customFormat="1" ht="15.75" thickBot="1" x14ac:dyDescent="0.3">
      <c r="A46" s="33" t="s">
        <v>102</v>
      </c>
      <c r="B46" s="34">
        <v>3582.37</v>
      </c>
      <c r="C46" s="33" t="s">
        <v>41</v>
      </c>
      <c r="D46" s="34">
        <v>1</v>
      </c>
    </row>
    <row r="47" spans="1:4" s="31" customFormat="1" ht="15.75" thickBot="1" x14ac:dyDescent="0.3">
      <c r="A47" s="33" t="s">
        <v>54</v>
      </c>
      <c r="B47" s="34">
        <v>210.58</v>
      </c>
      <c r="C47" s="33" t="s">
        <v>4</v>
      </c>
      <c r="D47" s="34">
        <v>0.5</v>
      </c>
    </row>
    <row r="48" spans="1:4" s="31" customFormat="1" ht="15.75" thickBot="1" x14ac:dyDescent="0.3">
      <c r="A48" s="33" t="s">
        <v>103</v>
      </c>
      <c r="B48" s="34">
        <v>105.18</v>
      </c>
      <c r="C48" s="33" t="s">
        <v>34</v>
      </c>
      <c r="D48" s="34">
        <v>2</v>
      </c>
    </row>
    <row r="49" spans="1:5" s="31" customFormat="1" ht="15.75" thickBot="1" x14ac:dyDescent="0.3">
      <c r="A49" s="33" t="s">
        <v>104</v>
      </c>
      <c r="B49" s="34">
        <v>528.61</v>
      </c>
      <c r="C49" s="33" t="s">
        <v>41</v>
      </c>
      <c r="D49" s="34">
        <v>0.45</v>
      </c>
    </row>
    <row r="50" spans="1:5" s="31" customFormat="1" ht="15.75" thickBot="1" x14ac:dyDescent="0.3">
      <c r="A50" s="33" t="s">
        <v>105</v>
      </c>
      <c r="B50" s="34">
        <v>24467.98</v>
      </c>
      <c r="C50" s="33" t="s">
        <v>106</v>
      </c>
      <c r="D50" s="34">
        <v>1</v>
      </c>
    </row>
    <row r="51" spans="1:5" s="31" customFormat="1" ht="15.75" thickBot="1" x14ac:dyDescent="0.3">
      <c r="A51" s="33" t="s">
        <v>128</v>
      </c>
      <c r="B51" s="48">
        <v>80274.17</v>
      </c>
      <c r="C51" s="33" t="s">
        <v>48</v>
      </c>
      <c r="D51" s="44">
        <v>1</v>
      </c>
    </row>
    <row r="52" spans="1:5" ht="43.5" thickBot="1" x14ac:dyDescent="0.3">
      <c r="A52" s="19" t="s">
        <v>18</v>
      </c>
      <c r="B52" s="27">
        <f>SUM(B53:B78)</f>
        <v>119402.77</v>
      </c>
      <c r="C52" s="32" t="s">
        <v>56</v>
      </c>
      <c r="D52" s="18"/>
      <c r="E52" s="4" t="s">
        <v>3</v>
      </c>
    </row>
    <row r="53" spans="1:5" s="31" customFormat="1" ht="15.75" thickBot="1" x14ac:dyDescent="0.3">
      <c r="A53" s="33" t="s">
        <v>108</v>
      </c>
      <c r="B53" s="34">
        <v>2152.4699999999998</v>
      </c>
      <c r="C53" s="33" t="s">
        <v>41</v>
      </c>
      <c r="D53" s="34">
        <v>1</v>
      </c>
    </row>
    <row r="54" spans="1:5" s="31" customFormat="1" ht="15.75" thickBot="1" x14ac:dyDescent="0.3">
      <c r="A54" s="33" t="s">
        <v>42</v>
      </c>
      <c r="B54" s="34">
        <v>20417.400000000001</v>
      </c>
      <c r="C54" s="33" t="s">
        <v>43</v>
      </c>
      <c r="D54" s="34">
        <v>36</v>
      </c>
    </row>
    <row r="55" spans="1:5" s="31" customFormat="1" ht="15.75" thickBot="1" x14ac:dyDescent="0.3">
      <c r="A55" s="33" t="s">
        <v>29</v>
      </c>
      <c r="B55" s="34">
        <v>3237.44</v>
      </c>
      <c r="C55" s="33" t="s">
        <v>30</v>
      </c>
      <c r="D55" s="34">
        <v>4</v>
      </c>
    </row>
    <row r="56" spans="1:5" s="31" customFormat="1" ht="15.75" thickBot="1" x14ac:dyDescent="0.3">
      <c r="A56" s="33" t="s">
        <v>109</v>
      </c>
      <c r="B56" s="34">
        <v>1478.6</v>
      </c>
      <c r="C56" s="33" t="s">
        <v>41</v>
      </c>
      <c r="D56" s="34">
        <v>2</v>
      </c>
    </row>
    <row r="57" spans="1:5" s="31" customFormat="1" ht="15.75" thickBot="1" x14ac:dyDescent="0.3">
      <c r="A57" s="33" t="s">
        <v>110</v>
      </c>
      <c r="B57" s="34">
        <v>1900.76</v>
      </c>
      <c r="C57" s="33" t="s">
        <v>41</v>
      </c>
      <c r="D57" s="34">
        <v>2</v>
      </c>
    </row>
    <row r="58" spans="1:5" s="31" customFormat="1" ht="15.75" thickBot="1" x14ac:dyDescent="0.3">
      <c r="A58" s="33" t="s">
        <v>111</v>
      </c>
      <c r="B58" s="34">
        <v>1117.43</v>
      </c>
      <c r="C58" s="33" t="s">
        <v>41</v>
      </c>
      <c r="D58" s="34">
        <v>1</v>
      </c>
    </row>
    <row r="59" spans="1:5" s="31" customFormat="1" ht="15.75" thickBot="1" x14ac:dyDescent="0.3">
      <c r="A59" s="33" t="s">
        <v>112</v>
      </c>
      <c r="B59" s="34">
        <v>1114.8800000000001</v>
      </c>
      <c r="C59" s="33" t="s">
        <v>5</v>
      </c>
      <c r="D59" s="34">
        <v>8</v>
      </c>
    </row>
    <row r="60" spans="1:5" s="31" customFormat="1" ht="15.75" thickBot="1" x14ac:dyDescent="0.3">
      <c r="A60" s="33" t="s">
        <v>113</v>
      </c>
      <c r="B60" s="34">
        <v>181.08</v>
      </c>
      <c r="C60" s="33" t="s">
        <v>5</v>
      </c>
      <c r="D60" s="34">
        <v>1.5</v>
      </c>
    </row>
    <row r="61" spans="1:5" s="31" customFormat="1" ht="15.75" thickBot="1" x14ac:dyDescent="0.3">
      <c r="A61" s="33" t="s">
        <v>114</v>
      </c>
      <c r="B61" s="34">
        <v>1026.8499999999999</v>
      </c>
      <c r="C61" s="33" t="s">
        <v>41</v>
      </c>
      <c r="D61" s="34">
        <v>5</v>
      </c>
    </row>
    <row r="62" spans="1:5" s="31" customFormat="1" ht="15.75" thickBot="1" x14ac:dyDescent="0.3">
      <c r="A62" s="33" t="s">
        <v>115</v>
      </c>
      <c r="B62" s="34">
        <v>1705.31</v>
      </c>
      <c r="C62" s="33" t="s">
        <v>41</v>
      </c>
      <c r="D62" s="34">
        <v>1</v>
      </c>
    </row>
    <row r="63" spans="1:5" s="31" customFormat="1" ht="15.75" thickBot="1" x14ac:dyDescent="0.3">
      <c r="A63" s="33" t="s">
        <v>116</v>
      </c>
      <c r="B63" s="34">
        <v>2778</v>
      </c>
      <c r="C63" s="33" t="s">
        <v>30</v>
      </c>
      <c r="D63" s="34">
        <v>4</v>
      </c>
    </row>
    <row r="64" spans="1:5" s="31" customFormat="1" ht="15.75" thickBot="1" x14ac:dyDescent="0.3">
      <c r="A64" s="33" t="s">
        <v>50</v>
      </c>
      <c r="B64" s="34">
        <v>1829.97</v>
      </c>
      <c r="C64" s="33" t="s">
        <v>41</v>
      </c>
      <c r="D64" s="34">
        <v>3</v>
      </c>
    </row>
    <row r="65" spans="1:4" s="31" customFormat="1" ht="15.75" thickBot="1" x14ac:dyDescent="0.3">
      <c r="A65" s="33" t="s">
        <v>117</v>
      </c>
      <c r="B65" s="34">
        <v>954.41</v>
      </c>
      <c r="C65" s="33" t="s">
        <v>41</v>
      </c>
      <c r="D65" s="34">
        <v>1</v>
      </c>
    </row>
    <row r="66" spans="1:4" s="31" customFormat="1" ht="15.75" thickBot="1" x14ac:dyDescent="0.3">
      <c r="A66" s="33" t="s">
        <v>118</v>
      </c>
      <c r="B66" s="34">
        <v>1214</v>
      </c>
      <c r="C66" s="33" t="s">
        <v>5</v>
      </c>
      <c r="D66" s="34">
        <v>1</v>
      </c>
    </row>
    <row r="67" spans="1:4" s="31" customFormat="1" ht="15.75" thickBot="1" x14ac:dyDescent="0.3">
      <c r="A67" s="33" t="s">
        <v>119</v>
      </c>
      <c r="B67" s="34">
        <v>10338.64</v>
      </c>
      <c r="C67" s="33" t="s">
        <v>41</v>
      </c>
      <c r="D67" s="34">
        <v>8</v>
      </c>
    </row>
    <row r="68" spans="1:4" s="31" customFormat="1" ht="15.75" thickBot="1" x14ac:dyDescent="0.3">
      <c r="A68" s="33" t="s">
        <v>51</v>
      </c>
      <c r="B68" s="34">
        <v>1116.6500000000001</v>
      </c>
      <c r="C68" s="33" t="s">
        <v>4</v>
      </c>
      <c r="D68" s="34">
        <v>1.5</v>
      </c>
    </row>
    <row r="69" spans="1:4" s="31" customFormat="1" ht="15.75" thickBot="1" x14ac:dyDescent="0.3">
      <c r="A69" s="33" t="s">
        <v>120</v>
      </c>
      <c r="B69" s="34">
        <v>2426.41</v>
      </c>
      <c r="C69" s="33" t="s">
        <v>4</v>
      </c>
      <c r="D69" s="34">
        <v>1</v>
      </c>
    </row>
    <row r="70" spans="1:4" s="31" customFormat="1" ht="15.75" thickBot="1" x14ac:dyDescent="0.3">
      <c r="A70" s="33" t="s">
        <v>121</v>
      </c>
      <c r="B70" s="34">
        <v>18528.53</v>
      </c>
      <c r="C70" s="33" t="s">
        <v>122</v>
      </c>
      <c r="D70" s="34">
        <v>14.5</v>
      </c>
    </row>
    <row r="71" spans="1:4" s="31" customFormat="1" ht="15.75" thickBot="1" x14ac:dyDescent="0.3">
      <c r="A71" s="33" t="s">
        <v>52</v>
      </c>
      <c r="B71" s="34">
        <v>4337.5</v>
      </c>
      <c r="C71" s="33" t="s">
        <v>5</v>
      </c>
      <c r="D71" s="34">
        <v>2.5</v>
      </c>
    </row>
    <row r="72" spans="1:4" s="31" customFormat="1" ht="15.75" thickBot="1" x14ac:dyDescent="0.3">
      <c r="A72" s="33" t="s">
        <v>123</v>
      </c>
      <c r="B72" s="34">
        <v>2328.9499999999998</v>
      </c>
      <c r="C72" s="33" t="s">
        <v>41</v>
      </c>
      <c r="D72" s="34">
        <v>2.5</v>
      </c>
    </row>
    <row r="73" spans="1:4" s="31" customFormat="1" ht="15.75" thickBot="1" x14ac:dyDescent="0.3">
      <c r="A73" s="33" t="s">
        <v>124</v>
      </c>
      <c r="B73" s="34">
        <v>14796</v>
      </c>
      <c r="C73" s="33" t="s">
        <v>5</v>
      </c>
      <c r="D73" s="34">
        <v>13.5</v>
      </c>
    </row>
    <row r="74" spans="1:4" s="31" customFormat="1" ht="15.75" thickBot="1" x14ac:dyDescent="0.3">
      <c r="A74" s="33" t="s">
        <v>53</v>
      </c>
      <c r="B74" s="34">
        <v>514.02</v>
      </c>
      <c r="C74" s="33" t="s">
        <v>41</v>
      </c>
      <c r="D74" s="34">
        <v>3</v>
      </c>
    </row>
    <row r="75" spans="1:4" s="31" customFormat="1" ht="15.75" thickBot="1" x14ac:dyDescent="0.3">
      <c r="A75" s="33" t="s">
        <v>31</v>
      </c>
      <c r="B75" s="34">
        <v>2274.37</v>
      </c>
      <c r="C75" s="33" t="s">
        <v>41</v>
      </c>
      <c r="D75" s="34">
        <v>7</v>
      </c>
    </row>
    <row r="76" spans="1:4" s="31" customFormat="1" ht="15.75" thickBot="1" x14ac:dyDescent="0.3">
      <c r="A76" s="33" t="s">
        <v>55</v>
      </c>
      <c r="B76" s="34">
        <v>12430.6</v>
      </c>
      <c r="C76" s="33" t="s">
        <v>30</v>
      </c>
      <c r="D76" s="34">
        <v>20</v>
      </c>
    </row>
    <row r="77" spans="1:4" s="31" customFormat="1" ht="15.75" thickBot="1" x14ac:dyDescent="0.3">
      <c r="A77" s="33" t="s">
        <v>125</v>
      </c>
      <c r="B77" s="34">
        <v>6600</v>
      </c>
      <c r="C77" s="33" t="s">
        <v>5</v>
      </c>
      <c r="D77" s="34">
        <v>4</v>
      </c>
    </row>
    <row r="78" spans="1:4" s="31" customFormat="1" ht="15.75" thickBot="1" x14ac:dyDescent="0.3">
      <c r="A78" s="33" t="s">
        <v>126</v>
      </c>
      <c r="B78" s="34">
        <v>2602.5</v>
      </c>
      <c r="C78" s="33" t="s">
        <v>5</v>
      </c>
      <c r="D78" s="34">
        <v>1.5</v>
      </c>
    </row>
    <row r="79" spans="1:4" ht="28.5" x14ac:dyDescent="0.25">
      <c r="A79" s="19" t="s">
        <v>19</v>
      </c>
      <c r="B79" s="27">
        <v>0</v>
      </c>
      <c r="C79" s="32" t="s">
        <v>56</v>
      </c>
      <c r="D79" s="18"/>
    </row>
    <row r="80" spans="1:4" ht="28.5" x14ac:dyDescent="0.25">
      <c r="A80" s="19" t="s">
        <v>20</v>
      </c>
      <c r="B80" s="27">
        <v>0</v>
      </c>
      <c r="C80" s="32" t="s">
        <v>56</v>
      </c>
      <c r="D80" s="18"/>
    </row>
    <row r="81" spans="1:4" x14ac:dyDescent="0.25">
      <c r="A81" s="19" t="s">
        <v>21</v>
      </c>
      <c r="B81" s="27">
        <v>0</v>
      </c>
      <c r="C81" s="32" t="s">
        <v>56</v>
      </c>
      <c r="D81" s="18"/>
    </row>
    <row r="82" spans="1:4" ht="28.5" x14ac:dyDescent="0.25">
      <c r="A82" s="19" t="s">
        <v>22</v>
      </c>
      <c r="B82" s="27">
        <v>0</v>
      </c>
      <c r="C82" s="32" t="s">
        <v>56</v>
      </c>
      <c r="D82" s="18"/>
    </row>
    <row r="83" spans="1:4" ht="29.25" thickBot="1" x14ac:dyDescent="0.3">
      <c r="A83" s="19" t="s">
        <v>23</v>
      </c>
      <c r="B83" s="27">
        <f>B85+B84</f>
        <v>12732.48</v>
      </c>
      <c r="C83" s="32" t="s">
        <v>56</v>
      </c>
      <c r="D83" s="18"/>
    </row>
    <row r="84" spans="1:4" s="31" customFormat="1" ht="15.75" thickBot="1" x14ac:dyDescent="0.3">
      <c r="A84" s="33" t="s">
        <v>81</v>
      </c>
      <c r="B84" s="34">
        <v>6100.98</v>
      </c>
      <c r="C84" s="33" t="s">
        <v>4</v>
      </c>
      <c r="D84" s="34">
        <v>26526</v>
      </c>
    </row>
    <row r="85" spans="1:4" s="31" customFormat="1" ht="15.75" thickBot="1" x14ac:dyDescent="0.3">
      <c r="A85" s="33" t="s">
        <v>66</v>
      </c>
      <c r="B85" s="34">
        <v>6631.5</v>
      </c>
      <c r="C85" s="33" t="s">
        <v>4</v>
      </c>
      <c r="D85" s="34">
        <v>26526</v>
      </c>
    </row>
    <row r="86" spans="1:4" ht="29.25" thickBot="1" x14ac:dyDescent="0.3">
      <c r="A86" s="19" t="s">
        <v>24</v>
      </c>
      <c r="B86" s="27">
        <f>B87+B88</f>
        <v>49338.36</v>
      </c>
      <c r="C86" s="32" t="s">
        <v>56</v>
      </c>
      <c r="D86" s="18"/>
    </row>
    <row r="87" spans="1:4" s="31" customFormat="1" ht="15.75" thickBot="1" x14ac:dyDescent="0.3">
      <c r="A87" s="33" t="s">
        <v>82</v>
      </c>
      <c r="B87" s="34">
        <v>23873.4</v>
      </c>
      <c r="C87" s="33" t="s">
        <v>5</v>
      </c>
      <c r="D87" s="34">
        <v>26526</v>
      </c>
    </row>
    <row r="88" spans="1:4" s="31" customFormat="1" ht="15.75" thickBot="1" x14ac:dyDescent="0.3">
      <c r="A88" s="33" t="s">
        <v>83</v>
      </c>
      <c r="B88" s="34">
        <v>25464.959999999999</v>
      </c>
      <c r="C88" s="33" t="s">
        <v>4</v>
      </c>
      <c r="D88" s="34">
        <v>26526</v>
      </c>
    </row>
    <row r="89" spans="1:4" ht="29.25" thickBot="1" x14ac:dyDescent="0.3">
      <c r="A89" s="19" t="s">
        <v>25</v>
      </c>
      <c r="B89" s="27">
        <f>SUM(B90:B90)</f>
        <v>9672.84</v>
      </c>
      <c r="C89" s="32" t="s">
        <v>56</v>
      </c>
      <c r="D89" s="18"/>
    </row>
    <row r="90" spans="1:4" s="31" customFormat="1" ht="15.75" thickBot="1" x14ac:dyDescent="0.3">
      <c r="A90" s="33" t="s">
        <v>85</v>
      </c>
      <c r="B90" s="34">
        <v>9672.84</v>
      </c>
      <c r="C90" s="33" t="s">
        <v>4</v>
      </c>
      <c r="D90" s="34">
        <v>3324</v>
      </c>
    </row>
    <row r="91" spans="1:4" ht="57.75" thickBot="1" x14ac:dyDescent="0.3">
      <c r="A91" s="19" t="s">
        <v>26</v>
      </c>
      <c r="B91" s="27">
        <f>SUM(B92:B97)</f>
        <v>132014.89000000001</v>
      </c>
      <c r="C91" s="32" t="s">
        <v>56</v>
      </c>
      <c r="D91" s="18"/>
    </row>
    <row r="92" spans="1:4" s="31" customFormat="1" ht="15.75" thickBot="1" x14ac:dyDescent="0.3">
      <c r="A92" s="33" t="s">
        <v>78</v>
      </c>
      <c r="B92" s="34">
        <v>64988.95</v>
      </c>
      <c r="C92" s="33" t="s">
        <v>4</v>
      </c>
      <c r="D92" s="34">
        <v>26526.1</v>
      </c>
    </row>
    <row r="93" spans="1:4" s="31" customFormat="1" ht="15.75" thickBot="1" x14ac:dyDescent="0.3">
      <c r="A93" s="33" t="s">
        <v>79</v>
      </c>
      <c r="B93" s="34">
        <v>60783.81</v>
      </c>
      <c r="C93" s="33" t="s">
        <v>4</v>
      </c>
      <c r="D93" s="34">
        <v>22103.200000000001</v>
      </c>
    </row>
    <row r="94" spans="1:4" s="31" customFormat="1" ht="15.75" thickBot="1" x14ac:dyDescent="0.3">
      <c r="A94" s="33" t="s">
        <v>84</v>
      </c>
      <c r="B94" s="34">
        <v>450.94</v>
      </c>
      <c r="C94" s="33" t="s">
        <v>4</v>
      </c>
      <c r="D94" s="34">
        <v>26526</v>
      </c>
    </row>
    <row r="95" spans="1:4" s="31" customFormat="1" ht="15.75" thickBot="1" x14ac:dyDescent="0.3">
      <c r="A95" s="33" t="s">
        <v>67</v>
      </c>
      <c r="B95" s="34">
        <v>450.94</v>
      </c>
      <c r="C95" s="33" t="s">
        <v>4</v>
      </c>
      <c r="D95" s="34">
        <v>26526</v>
      </c>
    </row>
    <row r="96" spans="1:4" s="31" customFormat="1" ht="15.75" thickBot="1" x14ac:dyDescent="0.3">
      <c r="A96" s="33" t="s">
        <v>88</v>
      </c>
      <c r="B96" s="34">
        <v>3173.22</v>
      </c>
      <c r="C96" s="33" t="s">
        <v>41</v>
      </c>
      <c r="D96" s="34">
        <v>3</v>
      </c>
    </row>
    <row r="97" spans="1:8" s="31" customFormat="1" ht="15.75" thickBot="1" x14ac:dyDescent="0.3">
      <c r="A97" s="33" t="s">
        <v>107</v>
      </c>
      <c r="B97" s="34">
        <v>2167.0300000000002</v>
      </c>
      <c r="C97" s="33" t="s">
        <v>41</v>
      </c>
      <c r="D97" s="34">
        <v>1</v>
      </c>
    </row>
    <row r="98" spans="1:8" x14ac:dyDescent="0.25">
      <c r="A98" s="19" t="s">
        <v>27</v>
      </c>
      <c r="B98" s="27">
        <f>B99</f>
        <v>6060</v>
      </c>
      <c r="C98" s="32" t="s">
        <v>56</v>
      </c>
      <c r="D98" s="18"/>
    </row>
    <row r="99" spans="1:8" ht="30" x14ac:dyDescent="0.25">
      <c r="A99" s="23" t="s">
        <v>7</v>
      </c>
      <c r="B99" s="28">
        <f>D99*5*12</f>
        <v>6060</v>
      </c>
      <c r="C99" s="24" t="s">
        <v>6</v>
      </c>
      <c r="D99" s="20">
        <v>101</v>
      </c>
    </row>
    <row r="100" spans="1:8" x14ac:dyDescent="0.25">
      <c r="A100" s="16" t="s">
        <v>68</v>
      </c>
      <c r="B100" s="27">
        <f>B12+B15+B18+B20+B27+B52+B79+B80+B81+B82+B83+B86+B89+B91</f>
        <v>1095360.7599999998</v>
      </c>
      <c r="C100" s="32" t="s">
        <v>56</v>
      </c>
      <c r="D100" s="18"/>
      <c r="H100" s="1" t="e">
        <f>B100='[1]Работы 2020'!C79</f>
        <v>#REF!</v>
      </c>
    </row>
    <row r="101" spans="1:8" x14ac:dyDescent="0.25">
      <c r="A101" s="16" t="s">
        <v>69</v>
      </c>
      <c r="B101" s="27">
        <f>B100*1.2+B98</f>
        <v>1320492.9119999998</v>
      </c>
      <c r="C101" s="32" t="s">
        <v>56</v>
      </c>
      <c r="D101" s="18"/>
    </row>
    <row r="102" spans="1:8" x14ac:dyDescent="0.25">
      <c r="A102" s="16" t="s">
        <v>70</v>
      </c>
      <c r="B102" s="27">
        <f>B5+B8-B101</f>
        <v>-66152.531999999657</v>
      </c>
      <c r="C102" s="32" t="s">
        <v>56</v>
      </c>
      <c r="D102" s="18"/>
    </row>
    <row r="103" spans="1:8" ht="28.5" x14ac:dyDescent="0.25">
      <c r="A103" s="19" t="s">
        <v>71</v>
      </c>
      <c r="B103" s="27">
        <f>B102+B7</f>
        <v>-101848.19199999957</v>
      </c>
      <c r="C103" s="32" t="s">
        <v>56</v>
      </c>
      <c r="D103" s="18"/>
    </row>
  </sheetData>
  <sheetProtection formatCells="0" formatColumns="0" formatRow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77"/>
  <sheetViews>
    <sheetView workbookViewId="0">
      <pane ySplit="3" topLeftCell="A61" activePane="bottomLeft" state="frozen"/>
      <selection pane="bottomLeft" activeCell="A83" sqref="A83"/>
    </sheetView>
  </sheetViews>
  <sheetFormatPr defaultRowHeight="15" x14ac:dyDescent="0.25"/>
  <cols>
    <col min="1" max="1" width="70.5703125" style="31" customWidth="1"/>
    <col min="2" max="2" width="12.5703125" style="31" customWidth="1"/>
    <col min="3" max="3" width="20.5703125" style="31" customWidth="1"/>
    <col min="4" max="4" width="12.5703125" style="31" customWidth="1"/>
    <col min="5" max="16384" width="9.140625" style="31"/>
  </cols>
  <sheetData>
    <row r="2" spans="1:4" x14ac:dyDescent="0.25">
      <c r="A2" s="31" t="s">
        <v>127</v>
      </c>
    </row>
    <row r="3" spans="1:4" x14ac:dyDescent="0.25">
      <c r="A3" s="31" t="s">
        <v>38</v>
      </c>
    </row>
    <row r="4" spans="1:4" ht="15.75" thickBot="1" x14ac:dyDescent="0.3"/>
    <row r="5" spans="1:4" ht="15.75" thickBot="1" x14ac:dyDescent="0.3">
      <c r="A5" s="39" t="s">
        <v>37</v>
      </c>
      <c r="B5" s="39" t="s">
        <v>40</v>
      </c>
      <c r="C5" s="39" t="s">
        <v>36</v>
      </c>
      <c r="D5" s="39" t="s">
        <v>35</v>
      </c>
    </row>
    <row r="6" spans="1:4" s="42" customFormat="1" ht="15.75" thickBot="1" x14ac:dyDescent="0.3">
      <c r="A6" s="40" t="s">
        <v>86</v>
      </c>
      <c r="B6" s="41">
        <v>4154.41</v>
      </c>
      <c r="C6" s="40" t="s">
        <v>41</v>
      </c>
      <c r="D6" s="41">
        <v>1</v>
      </c>
    </row>
    <row r="7" spans="1:4" s="42" customFormat="1" ht="15.75" thickBot="1" x14ac:dyDescent="0.3">
      <c r="A7" s="40" t="s">
        <v>87</v>
      </c>
      <c r="B7" s="41">
        <v>374.24</v>
      </c>
      <c r="C7" s="40" t="s">
        <v>41</v>
      </c>
      <c r="D7" s="41">
        <v>1</v>
      </c>
    </row>
    <row r="8" spans="1:4" s="42" customFormat="1" ht="15.75" thickBot="1" x14ac:dyDescent="0.3">
      <c r="A8" s="40" t="s">
        <v>108</v>
      </c>
      <c r="B8" s="41">
        <v>2152.4699999999998</v>
      </c>
      <c r="C8" s="40" t="s">
        <v>41</v>
      </c>
      <c r="D8" s="41">
        <v>1</v>
      </c>
    </row>
    <row r="9" spans="1:4" s="42" customFormat="1" ht="15.75" thickBot="1" x14ac:dyDescent="0.3">
      <c r="A9" s="40" t="s">
        <v>72</v>
      </c>
      <c r="B9" s="41">
        <v>12998.67</v>
      </c>
      <c r="C9" s="40" t="s">
        <v>15</v>
      </c>
      <c r="D9" s="41">
        <v>201</v>
      </c>
    </row>
    <row r="10" spans="1:4" s="42" customFormat="1" ht="15.75" thickBot="1" x14ac:dyDescent="0.3">
      <c r="A10" s="40" t="s">
        <v>42</v>
      </c>
      <c r="B10" s="41">
        <v>20417.400000000001</v>
      </c>
      <c r="C10" s="40" t="s">
        <v>43</v>
      </c>
      <c r="D10" s="41">
        <v>36</v>
      </c>
    </row>
    <row r="11" spans="1:4" s="42" customFormat="1" ht="15.75" thickBot="1" x14ac:dyDescent="0.3">
      <c r="A11" s="40" t="s">
        <v>65</v>
      </c>
      <c r="B11" s="41">
        <v>2652.6</v>
      </c>
      <c r="C11" s="40" t="s">
        <v>4</v>
      </c>
      <c r="D11" s="41">
        <v>26526</v>
      </c>
    </row>
    <row r="12" spans="1:4" s="42" customFormat="1" ht="15.75" thickBot="1" x14ac:dyDescent="0.3">
      <c r="A12" s="40" t="s">
        <v>73</v>
      </c>
      <c r="B12" s="41">
        <v>2387.34</v>
      </c>
      <c r="C12" s="40" t="s">
        <v>4</v>
      </c>
      <c r="D12" s="41">
        <v>26526</v>
      </c>
    </row>
    <row r="13" spans="1:4" s="42" customFormat="1" ht="15.75" thickBot="1" x14ac:dyDescent="0.3">
      <c r="A13" s="40" t="s">
        <v>85</v>
      </c>
      <c r="B13" s="41">
        <v>9672.84</v>
      </c>
      <c r="C13" s="40" t="s">
        <v>4</v>
      </c>
      <c r="D13" s="41">
        <v>3324</v>
      </c>
    </row>
    <row r="14" spans="1:4" s="42" customFormat="1" ht="15.75" thickBot="1" x14ac:dyDescent="0.3">
      <c r="A14" s="40" t="s">
        <v>88</v>
      </c>
      <c r="B14" s="41">
        <v>3173.22</v>
      </c>
      <c r="C14" s="40" t="s">
        <v>41</v>
      </c>
      <c r="D14" s="41">
        <v>3</v>
      </c>
    </row>
    <row r="15" spans="1:4" s="42" customFormat="1" ht="15.75" thickBot="1" x14ac:dyDescent="0.3">
      <c r="A15" s="40" t="s">
        <v>29</v>
      </c>
      <c r="B15" s="41">
        <v>3237.44</v>
      </c>
      <c r="C15" s="40" t="s">
        <v>30</v>
      </c>
      <c r="D15" s="41">
        <v>4</v>
      </c>
    </row>
    <row r="16" spans="1:4" s="42" customFormat="1" ht="15.75" thickBot="1" x14ac:dyDescent="0.3">
      <c r="A16" s="40" t="s">
        <v>109</v>
      </c>
      <c r="B16" s="41">
        <v>1478.6</v>
      </c>
      <c r="C16" s="40" t="s">
        <v>41</v>
      </c>
      <c r="D16" s="41">
        <v>2</v>
      </c>
    </row>
    <row r="17" spans="1:4" s="42" customFormat="1" ht="15.75" thickBot="1" x14ac:dyDescent="0.3">
      <c r="A17" s="40" t="s">
        <v>110</v>
      </c>
      <c r="B17" s="41">
        <v>1900.76</v>
      </c>
      <c r="C17" s="40" t="s">
        <v>41</v>
      </c>
      <c r="D17" s="41">
        <v>2</v>
      </c>
    </row>
    <row r="18" spans="1:4" s="42" customFormat="1" ht="15.75" thickBot="1" x14ac:dyDescent="0.3">
      <c r="A18" s="40" t="s">
        <v>44</v>
      </c>
      <c r="B18" s="41">
        <v>4049.4</v>
      </c>
      <c r="C18" s="40" t="s">
        <v>41</v>
      </c>
      <c r="D18" s="41">
        <v>51</v>
      </c>
    </row>
    <row r="19" spans="1:4" s="42" customFormat="1" ht="15.75" thickBot="1" x14ac:dyDescent="0.3">
      <c r="A19" s="40" t="s">
        <v>45</v>
      </c>
      <c r="B19" s="41">
        <v>407.84</v>
      </c>
      <c r="C19" s="40" t="s">
        <v>41</v>
      </c>
      <c r="D19" s="41">
        <v>1</v>
      </c>
    </row>
    <row r="20" spans="1:4" s="42" customFormat="1" ht="15.75" thickBot="1" x14ac:dyDescent="0.3">
      <c r="A20" s="40" t="s">
        <v>46</v>
      </c>
      <c r="B20" s="41">
        <v>922.44</v>
      </c>
      <c r="C20" s="40" t="s">
        <v>41</v>
      </c>
      <c r="D20" s="41">
        <v>4</v>
      </c>
    </row>
    <row r="21" spans="1:4" s="42" customFormat="1" ht="15.75" thickBot="1" x14ac:dyDescent="0.3">
      <c r="A21" s="40" t="s">
        <v>91</v>
      </c>
      <c r="B21" s="41">
        <v>1745.06</v>
      </c>
      <c r="C21" s="40" t="s">
        <v>41</v>
      </c>
      <c r="D21" s="41">
        <v>1</v>
      </c>
    </row>
    <row r="22" spans="1:4" s="42" customFormat="1" ht="15.75" thickBot="1" x14ac:dyDescent="0.3">
      <c r="A22" s="40" t="s">
        <v>47</v>
      </c>
      <c r="B22" s="41">
        <v>3020.68</v>
      </c>
      <c r="C22" s="40" t="s">
        <v>41</v>
      </c>
      <c r="D22" s="41">
        <v>13</v>
      </c>
    </row>
    <row r="23" spans="1:4" s="42" customFormat="1" ht="15.75" thickBot="1" x14ac:dyDescent="0.3">
      <c r="A23" s="40" t="s">
        <v>92</v>
      </c>
      <c r="B23" s="41">
        <v>12295.08</v>
      </c>
      <c r="C23" s="40" t="s">
        <v>93</v>
      </c>
      <c r="D23" s="41">
        <v>1</v>
      </c>
    </row>
    <row r="24" spans="1:4" s="42" customFormat="1" ht="15.75" thickBot="1" x14ac:dyDescent="0.3">
      <c r="A24" s="40" t="s">
        <v>94</v>
      </c>
      <c r="B24" s="41">
        <v>1784.26</v>
      </c>
      <c r="C24" s="40" t="s">
        <v>95</v>
      </c>
      <c r="D24" s="41">
        <v>1</v>
      </c>
    </row>
    <row r="25" spans="1:4" s="42" customFormat="1" ht="15.75" thickBot="1" x14ac:dyDescent="0.3">
      <c r="A25" s="40" t="s">
        <v>96</v>
      </c>
      <c r="B25" s="41">
        <v>666.76</v>
      </c>
      <c r="C25" s="40" t="s">
        <v>41</v>
      </c>
      <c r="D25" s="41">
        <v>2</v>
      </c>
    </row>
    <row r="26" spans="1:4" s="42" customFormat="1" ht="15.75" thickBot="1" x14ac:dyDescent="0.3">
      <c r="A26" s="40" t="s">
        <v>84</v>
      </c>
      <c r="B26" s="41">
        <v>450.94</v>
      </c>
      <c r="C26" s="40" t="s">
        <v>4</v>
      </c>
      <c r="D26" s="41">
        <v>26526</v>
      </c>
    </row>
    <row r="27" spans="1:4" s="42" customFormat="1" ht="15.75" thickBot="1" x14ac:dyDescent="0.3">
      <c r="A27" s="40" t="s">
        <v>67</v>
      </c>
      <c r="B27" s="41">
        <v>450.94</v>
      </c>
      <c r="C27" s="40" t="s">
        <v>4</v>
      </c>
      <c r="D27" s="41">
        <v>26526</v>
      </c>
    </row>
    <row r="28" spans="1:4" s="42" customFormat="1" ht="15.75" thickBot="1" x14ac:dyDescent="0.3">
      <c r="A28" s="40" t="s">
        <v>97</v>
      </c>
      <c r="B28" s="41">
        <v>3432.87</v>
      </c>
      <c r="C28" s="40" t="s">
        <v>48</v>
      </c>
      <c r="D28" s="41">
        <v>9</v>
      </c>
    </row>
    <row r="29" spans="1:4" s="42" customFormat="1" ht="15.75" thickBot="1" x14ac:dyDescent="0.3">
      <c r="A29" s="40" t="s">
        <v>111</v>
      </c>
      <c r="B29" s="41">
        <v>1117.43</v>
      </c>
      <c r="C29" s="40" t="s">
        <v>41</v>
      </c>
      <c r="D29" s="41">
        <v>1</v>
      </c>
    </row>
    <row r="30" spans="1:4" s="42" customFormat="1" ht="15.75" thickBot="1" x14ac:dyDescent="0.3">
      <c r="A30" s="40" t="s">
        <v>112</v>
      </c>
      <c r="B30" s="41">
        <v>1114.8800000000001</v>
      </c>
      <c r="C30" s="40" t="s">
        <v>5</v>
      </c>
      <c r="D30" s="41">
        <v>8</v>
      </c>
    </row>
    <row r="31" spans="1:4" s="42" customFormat="1" ht="15.75" thickBot="1" x14ac:dyDescent="0.3">
      <c r="A31" s="40" t="s">
        <v>113</v>
      </c>
      <c r="B31" s="41">
        <v>181.08</v>
      </c>
      <c r="C31" s="40" t="s">
        <v>5</v>
      </c>
      <c r="D31" s="41">
        <v>1.5</v>
      </c>
    </row>
    <row r="32" spans="1:4" s="42" customFormat="1" ht="15.75" thickBot="1" x14ac:dyDescent="0.3">
      <c r="A32" s="40" t="s">
        <v>98</v>
      </c>
      <c r="B32" s="41">
        <v>264398</v>
      </c>
      <c r="C32" s="40" t="s">
        <v>48</v>
      </c>
      <c r="D32" s="41">
        <v>1</v>
      </c>
    </row>
    <row r="33" spans="1:4" s="42" customFormat="1" ht="15.75" thickBot="1" x14ac:dyDescent="0.3">
      <c r="A33" s="40" t="s">
        <v>99</v>
      </c>
      <c r="B33" s="41">
        <v>754.05</v>
      </c>
      <c r="C33" s="40" t="s">
        <v>41</v>
      </c>
      <c r="D33" s="41">
        <v>5</v>
      </c>
    </row>
    <row r="34" spans="1:4" s="42" customFormat="1" ht="15.75" thickBot="1" x14ac:dyDescent="0.3">
      <c r="A34" s="40" t="s">
        <v>49</v>
      </c>
      <c r="B34" s="41">
        <v>3717.76</v>
      </c>
      <c r="C34" s="40" t="s">
        <v>41</v>
      </c>
      <c r="D34" s="41">
        <v>16</v>
      </c>
    </row>
    <row r="35" spans="1:4" s="42" customFormat="1" ht="15.75" thickBot="1" x14ac:dyDescent="0.3">
      <c r="A35" s="40" t="s">
        <v>100</v>
      </c>
      <c r="B35" s="41">
        <v>4856.8</v>
      </c>
      <c r="C35" s="40" t="s">
        <v>101</v>
      </c>
      <c r="D35" s="41">
        <v>0.8</v>
      </c>
    </row>
    <row r="36" spans="1:4" s="42" customFormat="1" ht="15.75" thickBot="1" x14ac:dyDescent="0.3">
      <c r="A36" s="40" t="s">
        <v>114</v>
      </c>
      <c r="B36" s="41">
        <v>1026.8499999999999</v>
      </c>
      <c r="C36" s="40" t="s">
        <v>41</v>
      </c>
      <c r="D36" s="41">
        <v>5</v>
      </c>
    </row>
    <row r="37" spans="1:4" s="42" customFormat="1" ht="15.75" thickBot="1" x14ac:dyDescent="0.3">
      <c r="A37" s="40" t="s">
        <v>32</v>
      </c>
      <c r="B37" s="41">
        <v>591.66</v>
      </c>
      <c r="C37" s="40" t="s">
        <v>4</v>
      </c>
      <c r="D37" s="41">
        <v>4.75</v>
      </c>
    </row>
    <row r="38" spans="1:4" s="42" customFormat="1" ht="15.75" thickBot="1" x14ac:dyDescent="0.3">
      <c r="A38" s="40" t="s">
        <v>115</v>
      </c>
      <c r="B38" s="41">
        <v>1705.31</v>
      </c>
      <c r="C38" s="40" t="s">
        <v>41</v>
      </c>
      <c r="D38" s="41">
        <v>1</v>
      </c>
    </row>
    <row r="39" spans="1:4" s="42" customFormat="1" ht="15.75" thickBot="1" x14ac:dyDescent="0.3">
      <c r="A39" s="40" t="s">
        <v>116</v>
      </c>
      <c r="B39" s="41">
        <v>2778</v>
      </c>
      <c r="C39" s="40" t="s">
        <v>30</v>
      </c>
      <c r="D39" s="41">
        <v>4</v>
      </c>
    </row>
    <row r="40" spans="1:4" s="42" customFormat="1" ht="15.75" thickBot="1" x14ac:dyDescent="0.3">
      <c r="A40" s="40" t="s">
        <v>50</v>
      </c>
      <c r="B40" s="41">
        <v>1829.97</v>
      </c>
      <c r="C40" s="40" t="s">
        <v>41</v>
      </c>
      <c r="D40" s="41">
        <v>3</v>
      </c>
    </row>
    <row r="41" spans="1:4" s="42" customFormat="1" ht="15.75" thickBot="1" x14ac:dyDescent="0.3">
      <c r="A41" s="40" t="s">
        <v>117</v>
      </c>
      <c r="B41" s="41">
        <v>954.41</v>
      </c>
      <c r="C41" s="40" t="s">
        <v>41</v>
      </c>
      <c r="D41" s="41">
        <v>1</v>
      </c>
    </row>
    <row r="42" spans="1:4" s="42" customFormat="1" ht="15.75" thickBot="1" x14ac:dyDescent="0.3">
      <c r="A42" s="40" t="s">
        <v>118</v>
      </c>
      <c r="B42" s="41">
        <v>1214</v>
      </c>
      <c r="C42" s="40" t="s">
        <v>5</v>
      </c>
      <c r="D42" s="41">
        <v>1</v>
      </c>
    </row>
    <row r="43" spans="1:4" s="42" customFormat="1" ht="15.75" thickBot="1" x14ac:dyDescent="0.3">
      <c r="A43" s="40" t="s">
        <v>119</v>
      </c>
      <c r="B43" s="41">
        <v>10338.64</v>
      </c>
      <c r="C43" s="40" t="s">
        <v>41</v>
      </c>
      <c r="D43" s="41">
        <v>8</v>
      </c>
    </row>
    <row r="44" spans="1:4" s="42" customFormat="1" ht="15.75" thickBot="1" x14ac:dyDescent="0.3">
      <c r="A44" s="40" t="s">
        <v>51</v>
      </c>
      <c r="B44" s="41">
        <v>1116.6500000000001</v>
      </c>
      <c r="C44" s="40" t="s">
        <v>4</v>
      </c>
      <c r="D44" s="41">
        <v>1.5</v>
      </c>
    </row>
    <row r="45" spans="1:4" s="42" customFormat="1" ht="15.75" thickBot="1" x14ac:dyDescent="0.3">
      <c r="A45" s="40" t="s">
        <v>120</v>
      </c>
      <c r="B45" s="41">
        <v>2426.41</v>
      </c>
      <c r="C45" s="40" t="s">
        <v>4</v>
      </c>
      <c r="D45" s="41">
        <v>1</v>
      </c>
    </row>
    <row r="46" spans="1:4" s="42" customFormat="1" ht="15.75" thickBot="1" x14ac:dyDescent="0.3">
      <c r="A46" s="40" t="s">
        <v>121</v>
      </c>
      <c r="B46" s="41">
        <v>18528.53</v>
      </c>
      <c r="C46" s="40" t="s">
        <v>122</v>
      </c>
      <c r="D46" s="41">
        <v>14.5</v>
      </c>
    </row>
    <row r="47" spans="1:4" s="42" customFormat="1" ht="15.75" thickBot="1" x14ac:dyDescent="0.3">
      <c r="A47" s="40" t="s">
        <v>52</v>
      </c>
      <c r="B47" s="41">
        <v>4337.5</v>
      </c>
      <c r="C47" s="40" t="s">
        <v>5</v>
      </c>
      <c r="D47" s="41">
        <v>2.5</v>
      </c>
    </row>
    <row r="48" spans="1:4" s="42" customFormat="1" ht="15.75" thickBot="1" x14ac:dyDescent="0.3">
      <c r="A48" s="40" t="s">
        <v>123</v>
      </c>
      <c r="B48" s="41">
        <v>2328.9499999999998</v>
      </c>
      <c r="C48" s="40" t="s">
        <v>41</v>
      </c>
      <c r="D48" s="41">
        <v>2.5</v>
      </c>
    </row>
    <row r="49" spans="1:4" s="42" customFormat="1" ht="15.75" thickBot="1" x14ac:dyDescent="0.3">
      <c r="A49" s="40" t="s">
        <v>124</v>
      </c>
      <c r="B49" s="41">
        <v>14796</v>
      </c>
      <c r="C49" s="40" t="s">
        <v>5</v>
      </c>
      <c r="D49" s="41">
        <v>13.5</v>
      </c>
    </row>
    <row r="50" spans="1:4" s="42" customFormat="1" ht="15.75" thickBot="1" x14ac:dyDescent="0.3">
      <c r="A50" s="40" t="s">
        <v>82</v>
      </c>
      <c r="B50" s="41">
        <v>23873.4</v>
      </c>
      <c r="C50" s="40" t="s">
        <v>5</v>
      </c>
      <c r="D50" s="41">
        <v>26526</v>
      </c>
    </row>
    <row r="51" spans="1:4" s="42" customFormat="1" ht="15.75" thickBot="1" x14ac:dyDescent="0.3">
      <c r="A51" s="40" t="s">
        <v>83</v>
      </c>
      <c r="B51" s="41">
        <v>25464.959999999999</v>
      </c>
      <c r="C51" s="40" t="s">
        <v>4</v>
      </c>
      <c r="D51" s="41">
        <v>26526</v>
      </c>
    </row>
    <row r="52" spans="1:4" s="42" customFormat="1" ht="15.75" thickBot="1" x14ac:dyDescent="0.3">
      <c r="A52" s="40" t="s">
        <v>107</v>
      </c>
      <c r="B52" s="41">
        <v>2167.0300000000002</v>
      </c>
      <c r="C52" s="40" t="s">
        <v>41</v>
      </c>
      <c r="D52" s="41">
        <v>1</v>
      </c>
    </row>
    <row r="53" spans="1:4" s="42" customFormat="1" ht="15.75" thickBot="1" x14ac:dyDescent="0.3">
      <c r="A53" s="40" t="s">
        <v>81</v>
      </c>
      <c r="B53" s="41">
        <v>6100.98</v>
      </c>
      <c r="C53" s="40" t="s">
        <v>4</v>
      </c>
      <c r="D53" s="41">
        <v>26526</v>
      </c>
    </row>
    <row r="54" spans="1:4" s="42" customFormat="1" ht="15.75" thickBot="1" x14ac:dyDescent="0.3">
      <c r="A54" s="40" t="s">
        <v>66</v>
      </c>
      <c r="B54" s="41">
        <v>6631.5</v>
      </c>
      <c r="C54" s="40" t="s">
        <v>4</v>
      </c>
      <c r="D54" s="41">
        <v>26526</v>
      </c>
    </row>
    <row r="55" spans="1:4" s="42" customFormat="1" ht="15.75" thickBot="1" x14ac:dyDescent="0.3">
      <c r="A55" s="40" t="s">
        <v>80</v>
      </c>
      <c r="B55" s="41">
        <v>42261.88</v>
      </c>
      <c r="C55" s="40" t="s">
        <v>4</v>
      </c>
      <c r="D55" s="41">
        <v>25458.959999999999</v>
      </c>
    </row>
    <row r="56" spans="1:4" s="42" customFormat="1" ht="15.75" thickBot="1" x14ac:dyDescent="0.3">
      <c r="A56" s="40" t="s">
        <v>64</v>
      </c>
      <c r="B56" s="41">
        <v>48296.67</v>
      </c>
      <c r="C56" s="40" t="s">
        <v>4</v>
      </c>
      <c r="D56" s="41">
        <v>25419.3</v>
      </c>
    </row>
    <row r="57" spans="1:4" s="42" customFormat="1" ht="15.75" thickBot="1" x14ac:dyDescent="0.3">
      <c r="A57" s="40" t="s">
        <v>78</v>
      </c>
      <c r="B57" s="41">
        <v>64988.95</v>
      </c>
      <c r="C57" s="40" t="s">
        <v>4</v>
      </c>
      <c r="D57" s="41">
        <v>26526.1</v>
      </c>
    </row>
    <row r="58" spans="1:4" s="42" customFormat="1" ht="15.75" thickBot="1" x14ac:dyDescent="0.3">
      <c r="A58" s="40" t="s">
        <v>79</v>
      </c>
      <c r="B58" s="41">
        <v>60783.81</v>
      </c>
      <c r="C58" s="40" t="s">
        <v>4</v>
      </c>
      <c r="D58" s="41">
        <v>22103.200000000001</v>
      </c>
    </row>
    <row r="59" spans="1:4" s="42" customFormat="1" ht="15.75" thickBot="1" x14ac:dyDescent="0.3">
      <c r="A59" s="40" t="s">
        <v>62</v>
      </c>
      <c r="B59" s="41">
        <v>104777.7</v>
      </c>
      <c r="C59" s="40" t="s">
        <v>5</v>
      </c>
      <c r="D59" s="41">
        <v>26526</v>
      </c>
    </row>
    <row r="60" spans="1:4" s="42" customFormat="1" ht="15.75" thickBot="1" x14ac:dyDescent="0.3">
      <c r="A60" s="40" t="s">
        <v>63</v>
      </c>
      <c r="B60" s="41">
        <v>109287.12</v>
      </c>
      <c r="C60" s="40" t="s">
        <v>4</v>
      </c>
      <c r="D60" s="41">
        <v>26526</v>
      </c>
    </row>
    <row r="61" spans="1:4" s="42" customFormat="1" ht="15.75" thickBot="1" x14ac:dyDescent="0.3">
      <c r="A61" s="40" t="s">
        <v>89</v>
      </c>
      <c r="B61" s="41">
        <v>2065.6999999999998</v>
      </c>
      <c r="C61" s="40" t="s">
        <v>90</v>
      </c>
      <c r="D61" s="41">
        <v>2</v>
      </c>
    </row>
    <row r="62" spans="1:4" s="42" customFormat="1" ht="15.75" thickBot="1" x14ac:dyDescent="0.3">
      <c r="A62" s="40" t="s">
        <v>89</v>
      </c>
      <c r="B62" s="41">
        <v>6197.1</v>
      </c>
      <c r="C62" s="40" t="s">
        <v>90</v>
      </c>
      <c r="D62" s="41">
        <v>6</v>
      </c>
    </row>
    <row r="63" spans="1:4" s="42" customFormat="1" ht="15.75" thickBot="1" x14ac:dyDescent="0.3">
      <c r="A63" s="40" t="s">
        <v>53</v>
      </c>
      <c r="B63" s="41">
        <v>514.02</v>
      </c>
      <c r="C63" s="40" t="s">
        <v>41</v>
      </c>
      <c r="D63" s="41">
        <v>3</v>
      </c>
    </row>
    <row r="64" spans="1:4" s="42" customFormat="1" ht="15.75" thickBot="1" x14ac:dyDescent="0.3">
      <c r="A64" s="40" t="s">
        <v>102</v>
      </c>
      <c r="B64" s="41">
        <v>3582.37</v>
      </c>
      <c r="C64" s="40" t="s">
        <v>41</v>
      </c>
      <c r="D64" s="41">
        <v>1</v>
      </c>
    </row>
    <row r="65" spans="1:4" s="42" customFormat="1" ht="15.75" thickBot="1" x14ac:dyDescent="0.3">
      <c r="A65" s="40" t="s">
        <v>54</v>
      </c>
      <c r="B65" s="41">
        <v>210.58</v>
      </c>
      <c r="C65" s="40" t="s">
        <v>4</v>
      </c>
      <c r="D65" s="41">
        <v>0.5</v>
      </c>
    </row>
    <row r="66" spans="1:4" s="42" customFormat="1" ht="15.75" thickBot="1" x14ac:dyDescent="0.3">
      <c r="A66" s="40" t="s">
        <v>103</v>
      </c>
      <c r="B66" s="41">
        <v>105.18</v>
      </c>
      <c r="C66" s="40" t="s">
        <v>34</v>
      </c>
      <c r="D66" s="41">
        <v>2</v>
      </c>
    </row>
    <row r="67" spans="1:4" s="42" customFormat="1" ht="15.75" thickBot="1" x14ac:dyDescent="0.3">
      <c r="A67" s="40" t="s">
        <v>31</v>
      </c>
      <c r="B67" s="41">
        <v>2274.37</v>
      </c>
      <c r="C67" s="40" t="s">
        <v>41</v>
      </c>
      <c r="D67" s="41">
        <v>7</v>
      </c>
    </row>
    <row r="68" spans="1:4" s="42" customFormat="1" ht="15.75" thickBot="1" x14ac:dyDescent="0.3">
      <c r="A68" s="40" t="s">
        <v>74</v>
      </c>
      <c r="B68" s="41">
        <v>2387.34</v>
      </c>
      <c r="C68" s="40" t="s">
        <v>4</v>
      </c>
      <c r="D68" s="41">
        <v>26526</v>
      </c>
    </row>
    <row r="69" spans="1:4" s="42" customFormat="1" ht="15.75" thickBot="1" x14ac:dyDescent="0.3">
      <c r="A69" s="40" t="s">
        <v>75</v>
      </c>
      <c r="B69" s="41">
        <v>2387.34</v>
      </c>
      <c r="C69" s="40" t="s">
        <v>4</v>
      </c>
      <c r="D69" s="41">
        <v>26526</v>
      </c>
    </row>
    <row r="70" spans="1:4" s="42" customFormat="1" ht="15.75" thickBot="1" x14ac:dyDescent="0.3">
      <c r="A70" s="40" t="s">
        <v>76</v>
      </c>
      <c r="B70" s="41">
        <v>10079.879999999999</v>
      </c>
      <c r="C70" s="40" t="s">
        <v>4</v>
      </c>
      <c r="D70" s="41">
        <v>26526</v>
      </c>
    </row>
    <row r="71" spans="1:4" s="42" customFormat="1" ht="15.75" thickBot="1" x14ac:dyDescent="0.3">
      <c r="A71" s="40" t="s">
        <v>77</v>
      </c>
      <c r="B71" s="41">
        <v>10079.879999999999</v>
      </c>
      <c r="C71" s="40" t="s">
        <v>4</v>
      </c>
      <c r="D71" s="41">
        <v>26526</v>
      </c>
    </row>
    <row r="72" spans="1:4" s="42" customFormat="1" ht="15.75" thickBot="1" x14ac:dyDescent="0.3">
      <c r="A72" s="40" t="s">
        <v>104</v>
      </c>
      <c r="B72" s="41">
        <v>528.61</v>
      </c>
      <c r="C72" s="40" t="s">
        <v>41</v>
      </c>
      <c r="D72" s="41">
        <v>0.45</v>
      </c>
    </row>
    <row r="73" spans="1:4" s="42" customFormat="1" ht="15.75" thickBot="1" x14ac:dyDescent="0.3">
      <c r="A73" s="40" t="s">
        <v>105</v>
      </c>
      <c r="B73" s="41">
        <v>24467.98</v>
      </c>
      <c r="C73" s="40" t="s">
        <v>106</v>
      </c>
      <c r="D73" s="41">
        <v>1</v>
      </c>
    </row>
    <row r="74" spans="1:4" s="42" customFormat="1" ht="15.75" thickBot="1" x14ac:dyDescent="0.3">
      <c r="A74" s="40" t="s">
        <v>55</v>
      </c>
      <c r="B74" s="41">
        <v>12430.6</v>
      </c>
      <c r="C74" s="40" t="s">
        <v>30</v>
      </c>
      <c r="D74" s="41">
        <v>20</v>
      </c>
    </row>
    <row r="75" spans="1:4" s="42" customFormat="1" ht="15.75" thickBot="1" x14ac:dyDescent="0.3">
      <c r="A75" s="40" t="s">
        <v>125</v>
      </c>
      <c r="B75" s="41">
        <v>6600</v>
      </c>
      <c r="C75" s="40" t="s">
        <v>5</v>
      </c>
      <c r="D75" s="41">
        <v>4</v>
      </c>
    </row>
    <row r="76" spans="1:4" s="42" customFormat="1" ht="15.75" thickBot="1" x14ac:dyDescent="0.3">
      <c r="A76" s="40" t="s">
        <v>126</v>
      </c>
      <c r="B76" s="41">
        <v>2602.5</v>
      </c>
      <c r="C76" s="40" t="s">
        <v>5</v>
      </c>
      <c r="D76" s="41">
        <v>1.5</v>
      </c>
    </row>
    <row r="77" spans="1:4" ht="15.75" thickBot="1" x14ac:dyDescent="0.3">
      <c r="A77" s="33"/>
      <c r="B77" s="43">
        <f>SUM(B6:B76)</f>
        <v>1015086.5899999996</v>
      </c>
      <c r="C77" s="33"/>
      <c r="D77" s="34"/>
    </row>
  </sheetData>
  <autoFilter ref="A3:E7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2"/>
  <sheetViews>
    <sheetView topLeftCell="A55" workbookViewId="0">
      <selection activeCell="D83" sqref="D83"/>
    </sheetView>
  </sheetViews>
  <sheetFormatPr defaultRowHeight="15" x14ac:dyDescent="0.25"/>
  <cols>
    <col min="1" max="1" width="70.5703125" style="31" customWidth="1"/>
    <col min="2" max="2" width="12.5703125" style="31" customWidth="1"/>
    <col min="3" max="3" width="20.5703125" style="31" customWidth="1"/>
    <col min="4" max="4" width="12.5703125" style="31" customWidth="1"/>
    <col min="5" max="16384" width="9.140625" style="31"/>
  </cols>
  <sheetData>
    <row r="2" spans="1:4" x14ac:dyDescent="0.25">
      <c r="A2" s="31" t="s">
        <v>127</v>
      </c>
    </row>
    <row r="3" spans="1:4" x14ac:dyDescent="0.25">
      <c r="A3" s="31" t="s">
        <v>38</v>
      </c>
    </row>
    <row r="4" spans="1:4" ht="15.75" thickBot="1" x14ac:dyDescent="0.3"/>
    <row r="5" spans="1:4" ht="15.75" thickBot="1" x14ac:dyDescent="0.3">
      <c r="A5" s="39" t="s">
        <v>37</v>
      </c>
      <c r="B5" s="39" t="s">
        <v>40</v>
      </c>
      <c r="C5" s="39" t="s">
        <v>36</v>
      </c>
      <c r="D5" s="39" t="s">
        <v>35</v>
      </c>
    </row>
    <row r="6" spans="1:4" ht="15.75" thickBot="1" x14ac:dyDescent="0.3">
      <c r="A6" s="33" t="s">
        <v>86</v>
      </c>
      <c r="B6" s="44">
        <v>4154.41</v>
      </c>
      <c r="C6" s="33" t="s">
        <v>41</v>
      </c>
      <c r="D6" s="44">
        <v>1</v>
      </c>
    </row>
    <row r="7" spans="1:4" ht="15.75" thickBot="1" x14ac:dyDescent="0.3">
      <c r="A7" s="33" t="s">
        <v>87</v>
      </c>
      <c r="B7" s="44">
        <v>374.24</v>
      </c>
      <c r="C7" s="33" t="s">
        <v>41</v>
      </c>
      <c r="D7" s="44">
        <v>1</v>
      </c>
    </row>
    <row r="8" spans="1:4" ht="15.75" thickBot="1" x14ac:dyDescent="0.3">
      <c r="A8" s="33" t="s">
        <v>108</v>
      </c>
      <c r="B8" s="44">
        <v>2152.4699999999998</v>
      </c>
      <c r="C8" s="33" t="s">
        <v>41</v>
      </c>
      <c r="D8" s="44">
        <v>1</v>
      </c>
    </row>
    <row r="9" spans="1:4" ht="15.75" thickBot="1" x14ac:dyDescent="0.3">
      <c r="A9" s="33" t="s">
        <v>72</v>
      </c>
      <c r="B9" s="44">
        <v>12998.67</v>
      </c>
      <c r="C9" s="33" t="s">
        <v>15</v>
      </c>
      <c r="D9" s="44">
        <v>201</v>
      </c>
    </row>
    <row r="10" spans="1:4" ht="15.75" thickBot="1" x14ac:dyDescent="0.3">
      <c r="A10" s="33" t="s">
        <v>42</v>
      </c>
      <c r="B10" s="44">
        <v>20417.400000000001</v>
      </c>
      <c r="C10" s="33" t="s">
        <v>43</v>
      </c>
      <c r="D10" s="44">
        <v>36</v>
      </c>
    </row>
    <row r="11" spans="1:4" ht="15.75" thickBot="1" x14ac:dyDescent="0.3">
      <c r="A11" s="33" t="s">
        <v>65</v>
      </c>
      <c r="B11" s="44">
        <v>2652.6</v>
      </c>
      <c r="C11" s="33" t="s">
        <v>4</v>
      </c>
      <c r="D11" s="44">
        <v>26526</v>
      </c>
    </row>
    <row r="12" spans="1:4" ht="15.75" thickBot="1" x14ac:dyDescent="0.3">
      <c r="A12" s="33" t="s">
        <v>73</v>
      </c>
      <c r="B12" s="44">
        <v>2387.34</v>
      </c>
      <c r="C12" s="33" t="s">
        <v>4</v>
      </c>
      <c r="D12" s="44">
        <v>26526</v>
      </c>
    </row>
    <row r="13" spans="1:4" ht="15.75" thickBot="1" x14ac:dyDescent="0.3">
      <c r="A13" s="33" t="s">
        <v>85</v>
      </c>
      <c r="B13" s="44">
        <v>9672.84</v>
      </c>
      <c r="C13" s="33" t="s">
        <v>4</v>
      </c>
      <c r="D13" s="44">
        <v>3324</v>
      </c>
    </row>
    <row r="14" spans="1:4" ht="15.75" thickBot="1" x14ac:dyDescent="0.3">
      <c r="A14" s="33" t="s">
        <v>88</v>
      </c>
      <c r="B14" s="44">
        <v>3173.22</v>
      </c>
      <c r="C14" s="33" t="s">
        <v>41</v>
      </c>
      <c r="D14" s="44">
        <v>3</v>
      </c>
    </row>
    <row r="15" spans="1:4" ht="15.75" thickBot="1" x14ac:dyDescent="0.3">
      <c r="A15" s="33" t="s">
        <v>29</v>
      </c>
      <c r="B15" s="44">
        <v>3237.44</v>
      </c>
      <c r="C15" s="33" t="s">
        <v>30</v>
      </c>
      <c r="D15" s="44">
        <v>4</v>
      </c>
    </row>
    <row r="16" spans="1:4" ht="15.75" thickBot="1" x14ac:dyDescent="0.3">
      <c r="A16" s="33" t="s">
        <v>109</v>
      </c>
      <c r="B16" s="44">
        <v>1478.6</v>
      </c>
      <c r="C16" s="33" t="s">
        <v>41</v>
      </c>
      <c r="D16" s="44">
        <v>2</v>
      </c>
    </row>
    <row r="17" spans="1:4" ht="15.75" thickBot="1" x14ac:dyDescent="0.3">
      <c r="A17" s="33" t="s">
        <v>110</v>
      </c>
      <c r="B17" s="44">
        <v>1900.76</v>
      </c>
      <c r="C17" s="33" t="s">
        <v>41</v>
      </c>
      <c r="D17" s="44">
        <v>2</v>
      </c>
    </row>
    <row r="18" spans="1:4" ht="15.75" thickBot="1" x14ac:dyDescent="0.3">
      <c r="A18" s="33" t="s">
        <v>44</v>
      </c>
      <c r="B18" s="44">
        <v>4049.4</v>
      </c>
      <c r="C18" s="33" t="s">
        <v>41</v>
      </c>
      <c r="D18" s="44">
        <v>51</v>
      </c>
    </row>
    <row r="19" spans="1:4" ht="15.75" thickBot="1" x14ac:dyDescent="0.3">
      <c r="A19" s="33" t="s">
        <v>45</v>
      </c>
      <c r="B19" s="44">
        <v>407.84</v>
      </c>
      <c r="C19" s="33" t="s">
        <v>41</v>
      </c>
      <c r="D19" s="44">
        <v>1</v>
      </c>
    </row>
    <row r="20" spans="1:4" ht="15.75" thickBot="1" x14ac:dyDescent="0.3">
      <c r="A20" s="33" t="s">
        <v>46</v>
      </c>
      <c r="B20" s="44">
        <v>922.44</v>
      </c>
      <c r="C20" s="33" t="s">
        <v>41</v>
      </c>
      <c r="D20" s="44">
        <v>4</v>
      </c>
    </row>
    <row r="21" spans="1:4" ht="15.75" thickBot="1" x14ac:dyDescent="0.3">
      <c r="A21" s="33" t="s">
        <v>91</v>
      </c>
      <c r="B21" s="44">
        <v>1745.06</v>
      </c>
      <c r="C21" s="33" t="s">
        <v>41</v>
      </c>
      <c r="D21" s="44">
        <v>1</v>
      </c>
    </row>
    <row r="22" spans="1:4" ht="15.75" thickBot="1" x14ac:dyDescent="0.3">
      <c r="A22" s="33" t="s">
        <v>47</v>
      </c>
      <c r="B22" s="44">
        <v>3020.68</v>
      </c>
      <c r="C22" s="33" t="s">
        <v>41</v>
      </c>
      <c r="D22" s="44">
        <v>13</v>
      </c>
    </row>
    <row r="23" spans="1:4" ht="15.75" thickBot="1" x14ac:dyDescent="0.3">
      <c r="A23" s="33" t="s">
        <v>92</v>
      </c>
      <c r="B23" s="44">
        <v>12295.08</v>
      </c>
      <c r="C23" s="33" t="s">
        <v>93</v>
      </c>
      <c r="D23" s="44">
        <v>1</v>
      </c>
    </row>
    <row r="24" spans="1:4" ht="15.75" thickBot="1" x14ac:dyDescent="0.3">
      <c r="A24" s="33" t="s">
        <v>94</v>
      </c>
      <c r="B24" s="44">
        <v>1784.26</v>
      </c>
      <c r="C24" s="33" t="s">
        <v>95</v>
      </c>
      <c r="D24" s="44">
        <v>1</v>
      </c>
    </row>
    <row r="25" spans="1:4" ht="15.75" thickBot="1" x14ac:dyDescent="0.3">
      <c r="A25" s="33" t="s">
        <v>96</v>
      </c>
      <c r="B25" s="44">
        <v>666.76</v>
      </c>
      <c r="C25" s="33" t="s">
        <v>41</v>
      </c>
      <c r="D25" s="44">
        <v>2</v>
      </c>
    </row>
    <row r="26" spans="1:4" ht="15.75" thickBot="1" x14ac:dyDescent="0.3">
      <c r="A26" s="33" t="s">
        <v>84</v>
      </c>
      <c r="B26" s="44">
        <v>450.94</v>
      </c>
      <c r="C26" s="33" t="s">
        <v>4</v>
      </c>
      <c r="D26" s="44">
        <v>26526</v>
      </c>
    </row>
    <row r="27" spans="1:4" ht="15.75" thickBot="1" x14ac:dyDescent="0.3">
      <c r="A27" s="33" t="s">
        <v>67</v>
      </c>
      <c r="B27" s="44">
        <v>450.94</v>
      </c>
      <c r="C27" s="33" t="s">
        <v>4</v>
      </c>
      <c r="D27" s="44">
        <v>26526</v>
      </c>
    </row>
    <row r="28" spans="1:4" ht="15.75" thickBot="1" x14ac:dyDescent="0.3">
      <c r="A28" s="33" t="s">
        <v>97</v>
      </c>
      <c r="B28" s="44">
        <v>3432.87</v>
      </c>
      <c r="C28" s="33" t="s">
        <v>48</v>
      </c>
      <c r="D28" s="44">
        <v>9</v>
      </c>
    </row>
    <row r="29" spans="1:4" ht="15.75" thickBot="1" x14ac:dyDescent="0.3">
      <c r="A29" s="33" t="s">
        <v>111</v>
      </c>
      <c r="B29" s="44">
        <v>1117.43</v>
      </c>
      <c r="C29" s="33" t="s">
        <v>41</v>
      </c>
      <c r="D29" s="44">
        <v>1</v>
      </c>
    </row>
    <row r="30" spans="1:4" ht="15.75" thickBot="1" x14ac:dyDescent="0.3">
      <c r="A30" s="33" t="s">
        <v>112</v>
      </c>
      <c r="B30" s="44">
        <v>1114.8800000000001</v>
      </c>
      <c r="C30" s="33" t="s">
        <v>5</v>
      </c>
      <c r="D30" s="44">
        <v>8</v>
      </c>
    </row>
    <row r="31" spans="1:4" ht="15.75" thickBot="1" x14ac:dyDescent="0.3">
      <c r="A31" s="33" t="s">
        <v>113</v>
      </c>
      <c r="B31" s="44">
        <v>181.08</v>
      </c>
      <c r="C31" s="33" t="s">
        <v>5</v>
      </c>
      <c r="D31" s="44">
        <v>1.5</v>
      </c>
    </row>
    <row r="32" spans="1:4" ht="15.75" thickBot="1" x14ac:dyDescent="0.3">
      <c r="A32" s="33" t="s">
        <v>128</v>
      </c>
      <c r="B32" s="47">
        <v>80274.17</v>
      </c>
      <c r="C32" s="33" t="s">
        <v>48</v>
      </c>
      <c r="D32" s="44">
        <v>1</v>
      </c>
    </row>
    <row r="33" spans="1:4" ht="15.75" thickBot="1" x14ac:dyDescent="0.3">
      <c r="A33" s="33" t="s">
        <v>98</v>
      </c>
      <c r="B33" s="44">
        <v>264398</v>
      </c>
      <c r="C33" s="33" t="s">
        <v>48</v>
      </c>
      <c r="D33" s="44">
        <v>1</v>
      </c>
    </row>
    <row r="34" spans="1:4" ht="15.75" thickBot="1" x14ac:dyDescent="0.3">
      <c r="A34" s="33" t="s">
        <v>99</v>
      </c>
      <c r="B34" s="44">
        <v>754.05</v>
      </c>
      <c r="C34" s="33" t="s">
        <v>41</v>
      </c>
      <c r="D34" s="44">
        <v>5</v>
      </c>
    </row>
    <row r="35" spans="1:4" ht="15.75" thickBot="1" x14ac:dyDescent="0.3">
      <c r="A35" s="33" t="s">
        <v>49</v>
      </c>
      <c r="B35" s="44">
        <v>3717.76</v>
      </c>
      <c r="C35" s="33" t="s">
        <v>41</v>
      </c>
      <c r="D35" s="44">
        <v>16</v>
      </c>
    </row>
    <row r="36" spans="1:4" ht="15.75" thickBot="1" x14ac:dyDescent="0.3">
      <c r="A36" s="33" t="s">
        <v>100</v>
      </c>
      <c r="B36" s="44">
        <v>4856.8</v>
      </c>
      <c r="C36" s="33" t="s">
        <v>101</v>
      </c>
      <c r="D36" s="44">
        <v>0.8</v>
      </c>
    </row>
    <row r="37" spans="1:4" ht="15.75" thickBot="1" x14ac:dyDescent="0.3">
      <c r="A37" s="33" t="s">
        <v>114</v>
      </c>
      <c r="B37" s="44">
        <v>1026.8499999999999</v>
      </c>
      <c r="C37" s="33" t="s">
        <v>41</v>
      </c>
      <c r="D37" s="44">
        <v>5</v>
      </c>
    </row>
    <row r="38" spans="1:4" ht="15.75" thickBot="1" x14ac:dyDescent="0.3">
      <c r="A38" s="33" t="s">
        <v>32</v>
      </c>
      <c r="B38" s="44">
        <v>591.66</v>
      </c>
      <c r="C38" s="33" t="s">
        <v>4</v>
      </c>
      <c r="D38" s="44">
        <v>4.75</v>
      </c>
    </row>
    <row r="39" spans="1:4" ht="15.75" thickBot="1" x14ac:dyDescent="0.3">
      <c r="A39" s="33" t="s">
        <v>115</v>
      </c>
      <c r="B39" s="44">
        <v>1705.31</v>
      </c>
      <c r="C39" s="33" t="s">
        <v>41</v>
      </c>
      <c r="D39" s="44">
        <v>1</v>
      </c>
    </row>
    <row r="40" spans="1:4" ht="15.75" thickBot="1" x14ac:dyDescent="0.3">
      <c r="A40" s="33" t="s">
        <v>116</v>
      </c>
      <c r="B40" s="44">
        <v>2778</v>
      </c>
      <c r="C40" s="33" t="s">
        <v>30</v>
      </c>
      <c r="D40" s="44">
        <v>4</v>
      </c>
    </row>
    <row r="41" spans="1:4" ht="15.75" thickBot="1" x14ac:dyDescent="0.3">
      <c r="A41" s="33" t="s">
        <v>50</v>
      </c>
      <c r="B41" s="44">
        <v>1829.97</v>
      </c>
      <c r="C41" s="33" t="s">
        <v>41</v>
      </c>
      <c r="D41" s="44">
        <v>3</v>
      </c>
    </row>
    <row r="42" spans="1:4" ht="15.75" thickBot="1" x14ac:dyDescent="0.3">
      <c r="A42" s="33" t="s">
        <v>117</v>
      </c>
      <c r="B42" s="44">
        <v>954.41</v>
      </c>
      <c r="C42" s="33" t="s">
        <v>41</v>
      </c>
      <c r="D42" s="44">
        <v>1</v>
      </c>
    </row>
    <row r="43" spans="1:4" ht="15.75" thickBot="1" x14ac:dyDescent="0.3">
      <c r="A43" s="33" t="s">
        <v>118</v>
      </c>
      <c r="B43" s="44">
        <v>1214</v>
      </c>
      <c r="C43" s="33" t="s">
        <v>5</v>
      </c>
      <c r="D43" s="44">
        <v>1</v>
      </c>
    </row>
    <row r="44" spans="1:4" ht="15.75" thickBot="1" x14ac:dyDescent="0.3">
      <c r="A44" s="33" t="s">
        <v>119</v>
      </c>
      <c r="B44" s="44">
        <v>10338.64</v>
      </c>
      <c r="C44" s="33" t="s">
        <v>41</v>
      </c>
      <c r="D44" s="44">
        <v>8</v>
      </c>
    </row>
    <row r="45" spans="1:4" ht="15.75" thickBot="1" x14ac:dyDescent="0.3">
      <c r="A45" s="33" t="s">
        <v>51</v>
      </c>
      <c r="B45" s="44">
        <v>1116.6500000000001</v>
      </c>
      <c r="C45" s="33" t="s">
        <v>4</v>
      </c>
      <c r="D45" s="44">
        <v>1.5</v>
      </c>
    </row>
    <row r="46" spans="1:4" ht="15.75" thickBot="1" x14ac:dyDescent="0.3">
      <c r="A46" s="33" t="s">
        <v>120</v>
      </c>
      <c r="B46" s="44">
        <v>2426.41</v>
      </c>
      <c r="C46" s="33" t="s">
        <v>4</v>
      </c>
      <c r="D46" s="44">
        <v>1</v>
      </c>
    </row>
    <row r="47" spans="1:4" ht="15.75" thickBot="1" x14ac:dyDescent="0.3">
      <c r="A47" s="33" t="s">
        <v>121</v>
      </c>
      <c r="B47" s="44">
        <v>18528.53</v>
      </c>
      <c r="C47" s="33" t="s">
        <v>122</v>
      </c>
      <c r="D47" s="44">
        <v>14.5</v>
      </c>
    </row>
    <row r="48" spans="1:4" ht="15.75" thickBot="1" x14ac:dyDescent="0.3">
      <c r="A48" s="33" t="s">
        <v>52</v>
      </c>
      <c r="B48" s="44">
        <v>4337.5</v>
      </c>
      <c r="C48" s="33" t="s">
        <v>5</v>
      </c>
      <c r="D48" s="44">
        <v>2.5</v>
      </c>
    </row>
    <row r="49" spans="1:4" ht="15.75" thickBot="1" x14ac:dyDescent="0.3">
      <c r="A49" s="33" t="s">
        <v>123</v>
      </c>
      <c r="B49" s="44">
        <v>2328.9499999999998</v>
      </c>
      <c r="C49" s="33" t="s">
        <v>41</v>
      </c>
      <c r="D49" s="44">
        <v>2.5</v>
      </c>
    </row>
    <row r="50" spans="1:4" ht="15.75" thickBot="1" x14ac:dyDescent="0.3">
      <c r="A50" s="33" t="s">
        <v>124</v>
      </c>
      <c r="B50" s="44">
        <v>14796</v>
      </c>
      <c r="C50" s="33" t="s">
        <v>5</v>
      </c>
      <c r="D50" s="44">
        <v>13.5</v>
      </c>
    </row>
    <row r="51" spans="1:4" ht="15.75" thickBot="1" x14ac:dyDescent="0.3">
      <c r="A51" s="33" t="s">
        <v>82</v>
      </c>
      <c r="B51" s="44">
        <v>23873.4</v>
      </c>
      <c r="C51" s="33" t="s">
        <v>5</v>
      </c>
      <c r="D51" s="44">
        <v>26526</v>
      </c>
    </row>
    <row r="52" spans="1:4" ht="15.75" thickBot="1" x14ac:dyDescent="0.3">
      <c r="A52" s="33" t="s">
        <v>83</v>
      </c>
      <c r="B52" s="44">
        <v>25464.959999999999</v>
      </c>
      <c r="C52" s="33" t="s">
        <v>4</v>
      </c>
      <c r="D52" s="44">
        <v>26526</v>
      </c>
    </row>
    <row r="53" spans="1:4" ht="15.75" thickBot="1" x14ac:dyDescent="0.3">
      <c r="A53" s="33" t="s">
        <v>107</v>
      </c>
      <c r="B53" s="44">
        <v>2167.0300000000002</v>
      </c>
      <c r="C53" s="33" t="s">
        <v>41</v>
      </c>
      <c r="D53" s="44">
        <v>1</v>
      </c>
    </row>
    <row r="54" spans="1:4" ht="15.75" thickBot="1" x14ac:dyDescent="0.3">
      <c r="A54" s="33" t="s">
        <v>81</v>
      </c>
      <c r="B54" s="44">
        <v>6100.98</v>
      </c>
      <c r="C54" s="33" t="s">
        <v>4</v>
      </c>
      <c r="D54" s="44">
        <v>26526</v>
      </c>
    </row>
    <row r="55" spans="1:4" ht="15.75" thickBot="1" x14ac:dyDescent="0.3">
      <c r="A55" s="33" t="s">
        <v>66</v>
      </c>
      <c r="B55" s="44">
        <v>6631.5</v>
      </c>
      <c r="C55" s="33" t="s">
        <v>4</v>
      </c>
      <c r="D55" s="44">
        <v>26526</v>
      </c>
    </row>
    <row r="56" spans="1:4" ht="15.75" thickBot="1" x14ac:dyDescent="0.3">
      <c r="A56" s="33" t="s">
        <v>80</v>
      </c>
      <c r="B56" s="44">
        <v>42261.88</v>
      </c>
      <c r="C56" s="33" t="s">
        <v>4</v>
      </c>
      <c r="D56" s="44">
        <v>25458.959999999999</v>
      </c>
    </row>
    <row r="57" spans="1:4" ht="15.75" thickBot="1" x14ac:dyDescent="0.3">
      <c r="A57" s="33" t="s">
        <v>64</v>
      </c>
      <c r="B57" s="44">
        <v>48296.67</v>
      </c>
      <c r="C57" s="33" t="s">
        <v>4</v>
      </c>
      <c r="D57" s="44">
        <v>25419.3</v>
      </c>
    </row>
    <row r="58" spans="1:4" ht="15.75" thickBot="1" x14ac:dyDescent="0.3">
      <c r="A58" s="33" t="s">
        <v>78</v>
      </c>
      <c r="B58" s="44">
        <v>64988.95</v>
      </c>
      <c r="C58" s="33" t="s">
        <v>4</v>
      </c>
      <c r="D58" s="44">
        <v>26526.1</v>
      </c>
    </row>
    <row r="59" spans="1:4" ht="15.75" thickBot="1" x14ac:dyDescent="0.3">
      <c r="A59" s="33" t="s">
        <v>79</v>
      </c>
      <c r="B59" s="44">
        <v>60783.81</v>
      </c>
      <c r="C59" s="33" t="s">
        <v>4</v>
      </c>
      <c r="D59" s="44">
        <v>22103.200000000001</v>
      </c>
    </row>
    <row r="60" spans="1:4" ht="15.75" thickBot="1" x14ac:dyDescent="0.3">
      <c r="A60" s="33" t="s">
        <v>62</v>
      </c>
      <c r="B60" s="44">
        <v>104777.7</v>
      </c>
      <c r="C60" s="33" t="s">
        <v>5</v>
      </c>
      <c r="D60" s="44">
        <v>26526</v>
      </c>
    </row>
    <row r="61" spans="1:4" ht="15.75" thickBot="1" x14ac:dyDescent="0.3">
      <c r="A61" s="33" t="s">
        <v>63</v>
      </c>
      <c r="B61" s="44">
        <v>109287.12</v>
      </c>
      <c r="C61" s="33" t="s">
        <v>4</v>
      </c>
      <c r="D61" s="44">
        <v>26526</v>
      </c>
    </row>
    <row r="62" spans="1:4" ht="15.75" thickBot="1" x14ac:dyDescent="0.3">
      <c r="A62" s="33" t="s">
        <v>89</v>
      </c>
      <c r="B62" s="44">
        <v>2065.6999999999998</v>
      </c>
      <c r="C62" s="33" t="s">
        <v>90</v>
      </c>
      <c r="D62" s="44">
        <v>2</v>
      </c>
    </row>
    <row r="63" spans="1:4" ht="15.75" thickBot="1" x14ac:dyDescent="0.3">
      <c r="A63" s="33" t="s">
        <v>89</v>
      </c>
      <c r="B63" s="44">
        <v>6197.1</v>
      </c>
      <c r="C63" s="33" t="s">
        <v>90</v>
      </c>
      <c r="D63" s="44">
        <v>6</v>
      </c>
    </row>
    <row r="64" spans="1:4" ht="15.75" thickBot="1" x14ac:dyDescent="0.3">
      <c r="A64" s="33" t="s">
        <v>53</v>
      </c>
      <c r="B64" s="44">
        <v>514.02</v>
      </c>
      <c r="C64" s="33" t="s">
        <v>41</v>
      </c>
      <c r="D64" s="44">
        <v>3</v>
      </c>
    </row>
    <row r="65" spans="1:4" ht="15.75" thickBot="1" x14ac:dyDescent="0.3">
      <c r="A65" s="33" t="s">
        <v>102</v>
      </c>
      <c r="B65" s="44">
        <v>3582.37</v>
      </c>
      <c r="C65" s="33" t="s">
        <v>41</v>
      </c>
      <c r="D65" s="44">
        <v>1</v>
      </c>
    </row>
    <row r="66" spans="1:4" ht="15.75" thickBot="1" x14ac:dyDescent="0.3">
      <c r="A66" s="33" t="s">
        <v>54</v>
      </c>
      <c r="B66" s="44">
        <v>210.58</v>
      </c>
      <c r="C66" s="33" t="s">
        <v>4</v>
      </c>
      <c r="D66" s="44">
        <v>0.5</v>
      </c>
    </row>
    <row r="67" spans="1:4" ht="15.75" thickBot="1" x14ac:dyDescent="0.3">
      <c r="A67" s="33" t="s">
        <v>103</v>
      </c>
      <c r="B67" s="44">
        <v>105.18</v>
      </c>
      <c r="C67" s="33" t="s">
        <v>34</v>
      </c>
      <c r="D67" s="44">
        <v>2</v>
      </c>
    </row>
    <row r="68" spans="1:4" ht="15.75" thickBot="1" x14ac:dyDescent="0.3">
      <c r="A68" s="33" t="s">
        <v>31</v>
      </c>
      <c r="B68" s="44">
        <v>2274.37</v>
      </c>
      <c r="C68" s="33" t="s">
        <v>41</v>
      </c>
      <c r="D68" s="44">
        <v>7</v>
      </c>
    </row>
    <row r="69" spans="1:4" ht="15.75" thickBot="1" x14ac:dyDescent="0.3">
      <c r="A69" s="33" t="s">
        <v>74</v>
      </c>
      <c r="B69" s="44">
        <v>2387.34</v>
      </c>
      <c r="C69" s="33" t="s">
        <v>4</v>
      </c>
      <c r="D69" s="44">
        <v>26526</v>
      </c>
    </row>
    <row r="70" spans="1:4" ht="15.75" thickBot="1" x14ac:dyDescent="0.3">
      <c r="A70" s="33" t="s">
        <v>75</v>
      </c>
      <c r="B70" s="44">
        <v>2387.34</v>
      </c>
      <c r="C70" s="33" t="s">
        <v>4</v>
      </c>
      <c r="D70" s="44">
        <v>26526</v>
      </c>
    </row>
    <row r="71" spans="1:4" ht="15.75" thickBot="1" x14ac:dyDescent="0.3">
      <c r="A71" s="33" t="s">
        <v>76</v>
      </c>
      <c r="B71" s="44">
        <v>10079.879999999999</v>
      </c>
      <c r="C71" s="33" t="s">
        <v>4</v>
      </c>
      <c r="D71" s="44">
        <v>26526</v>
      </c>
    </row>
    <row r="72" spans="1:4" ht="15.75" thickBot="1" x14ac:dyDescent="0.3">
      <c r="A72" s="33" t="s">
        <v>77</v>
      </c>
      <c r="B72" s="44">
        <v>10079.879999999999</v>
      </c>
      <c r="C72" s="33" t="s">
        <v>4</v>
      </c>
      <c r="D72" s="44">
        <v>26526</v>
      </c>
    </row>
    <row r="73" spans="1:4" ht="15.75" thickBot="1" x14ac:dyDescent="0.3">
      <c r="A73" s="33" t="s">
        <v>104</v>
      </c>
      <c r="B73" s="44">
        <v>528.61</v>
      </c>
      <c r="C73" s="33" t="s">
        <v>41</v>
      </c>
      <c r="D73" s="44">
        <v>0.45</v>
      </c>
    </row>
    <row r="74" spans="1:4" ht="15.75" thickBot="1" x14ac:dyDescent="0.3">
      <c r="A74" s="33" t="s">
        <v>105</v>
      </c>
      <c r="B74" s="44">
        <v>24467.98</v>
      </c>
      <c r="C74" s="33" t="s">
        <v>106</v>
      </c>
      <c r="D74" s="44">
        <v>1</v>
      </c>
    </row>
    <row r="75" spans="1:4" ht="15.75" thickBot="1" x14ac:dyDescent="0.3">
      <c r="A75" s="33" t="s">
        <v>55</v>
      </c>
      <c r="B75" s="44">
        <v>12430.6</v>
      </c>
      <c r="C75" s="33" t="s">
        <v>30</v>
      </c>
      <c r="D75" s="44">
        <v>20</v>
      </c>
    </row>
    <row r="76" spans="1:4" ht="15.75" thickBot="1" x14ac:dyDescent="0.3">
      <c r="A76" s="33" t="s">
        <v>125</v>
      </c>
      <c r="B76" s="44">
        <v>6600</v>
      </c>
      <c r="C76" s="33" t="s">
        <v>5</v>
      </c>
      <c r="D76" s="44">
        <v>4</v>
      </c>
    </row>
    <row r="77" spans="1:4" ht="15.75" thickBot="1" x14ac:dyDescent="0.3">
      <c r="A77" s="33" t="s">
        <v>126</v>
      </c>
      <c r="B77" s="44">
        <v>2602.5</v>
      </c>
      <c r="C77" s="33" t="s">
        <v>5</v>
      </c>
      <c r="D77" s="44">
        <v>1.5</v>
      </c>
    </row>
    <row r="78" spans="1:4" ht="15.75" thickBot="1" x14ac:dyDescent="0.3">
      <c r="A78" s="33"/>
      <c r="B78" s="45">
        <f>SUM(B6:B77)</f>
        <v>1095360.7599999998</v>
      </c>
      <c r="C78" s="33"/>
      <c r="D78" s="44"/>
    </row>
    <row r="80" spans="1:4" x14ac:dyDescent="0.25">
      <c r="B80" s="31">
        <v>1015086.59</v>
      </c>
      <c r="C80" s="31">
        <v>1095360.7599999998</v>
      </c>
    </row>
    <row r="82" spans="2:2" x14ac:dyDescent="0.25">
      <c r="B82" s="46">
        <f>B78-B80</f>
        <v>80274.169999999809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Украинский бульвр, д. 26</vt:lpstr>
      <vt:lpstr>Работы 2019</vt:lpstr>
      <vt:lpstr>Справка</vt:lpstr>
      <vt:lpstr>'Украинский бульвр, д. 26'!Область_печати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2019-01-30T23:53:52Z</cp:lastPrinted>
  <dcterms:created xsi:type="dcterms:W3CDTF">2016-03-18T02:51:51Z</dcterms:created>
  <dcterms:modified xsi:type="dcterms:W3CDTF">2021-03-03T04:34:25Z</dcterms:modified>
</cp:coreProperties>
</file>