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азо 36" sheetId="1" r:id="rId1"/>
  </sheets>
  <definedNames>
    <definedName name="_xlnm.Print_Area" localSheetId="0">'лазо 36'!$A$1:$D$115</definedName>
  </definedNames>
  <calcPr calcId="145621"/>
</workbook>
</file>

<file path=xl/calcChain.xml><?xml version="1.0" encoding="utf-8"?>
<calcChain xmlns="http://schemas.openxmlformats.org/spreadsheetml/2006/main">
  <c r="B12" i="1" l="1"/>
  <c r="B92" i="1" l="1"/>
  <c r="B101" i="1"/>
  <c r="B28" i="1"/>
  <c r="B53" i="1"/>
  <c r="B8" i="1" l="1"/>
  <c r="B97" i="1" l="1"/>
  <c r="B94" i="1"/>
  <c r="B21" i="1"/>
  <c r="B17" i="1"/>
  <c r="B14" i="1"/>
  <c r="B112" i="1" l="1"/>
  <c r="B10" i="1"/>
  <c r="B9" i="1" s="1"/>
  <c r="B111" i="1" l="1"/>
  <c r="B110" i="1" l="1"/>
  <c r="B113" i="1" s="1"/>
  <c r="B114" i="1" s="1"/>
  <c r="B115" i="1" l="1"/>
</calcChain>
</file>

<file path=xl/comments1.xml><?xml version="1.0" encoding="utf-8"?>
<comments xmlns="http://schemas.openxmlformats.org/spreadsheetml/2006/main">
  <authors>
    <author>Алена Попова Вячеславовна</author>
  </authors>
  <commentList>
    <comment ref="A11" authorId="0">
      <text>
        <r>
          <rPr>
            <b/>
            <sz val="9"/>
            <color indexed="81"/>
            <rFont val="Tahoma"/>
            <charset val="1"/>
          </rPr>
          <t>Алена Попова Вячеславовна:</t>
        </r>
        <r>
          <rPr>
            <sz val="9"/>
            <color indexed="81"/>
            <rFont val="Tahoma"/>
            <charset val="1"/>
          </rPr>
          <t xml:space="preserve">
587,1 м2
</t>
        </r>
      </text>
    </comment>
  </commentList>
</comments>
</file>

<file path=xl/sharedStrings.xml><?xml version="1.0" encoding="utf-8"?>
<sst xmlns="http://schemas.openxmlformats.org/spreadsheetml/2006/main" count="214" uniqueCount="134">
  <si>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</si>
  <si>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</si>
  <si>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</si>
  <si>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</si>
  <si>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</si>
  <si>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</si>
  <si>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</si>
  <si>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</si>
  <si>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</si>
  <si>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</si>
  <si>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</si>
  <si>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</si>
  <si>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</si>
  <si>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</si>
  <si>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</si>
  <si>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</si>
  <si>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</si>
  <si>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</si>
  <si>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</si>
  <si>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</si>
  <si>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</si>
  <si>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</si>
  <si>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</si>
  <si>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</si>
  <si>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</si>
  <si>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</si>
  <si>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</si>
  <si>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Лазо, д. 36</t>
  </si>
  <si>
    <t>м2</t>
  </si>
  <si>
    <t>м</t>
  </si>
  <si>
    <t>1 стояк</t>
  </si>
  <si>
    <t>ГАМЦ "КМЦ г.Читы"</t>
  </si>
  <si>
    <t>выезд</t>
  </si>
  <si>
    <t>Выезд а/машины по заявке</t>
  </si>
  <si>
    <t>Замена электрической лампы накаливания</t>
  </si>
  <si>
    <t>шт.</t>
  </si>
  <si>
    <t>дом</t>
  </si>
  <si>
    <t>Удаление воздуха со стояков отопления</t>
  </si>
  <si>
    <t>1 дом</t>
  </si>
  <si>
    <t>Осмотр подвала</t>
  </si>
  <si>
    <t>Осмотр сантех. оборудования</t>
  </si>
  <si>
    <t>Ремонт вентелей до 32 д.</t>
  </si>
  <si>
    <t>19. Конечное сальдо с учетом дебиторской задолженности (переплаты) на 31.12.2020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</si>
  <si>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</si>
  <si>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</si>
  <si>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</si>
  <si>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</si>
  <si>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</si>
  <si>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</si>
  <si>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</si>
  <si>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</si>
  <si>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Начальное сальдо  на 01.01.2021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</si>
  <si>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</si>
  <si>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</si>
  <si>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</si>
  <si>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</si>
  <si>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</si>
  <si>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</si>
  <si>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</si>
  <si>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</si>
  <si>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</si>
  <si>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</si>
  <si>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Заделка выбоин в цементных полах</t>
  </si>
  <si>
    <t>Замена автомата</t>
  </si>
  <si>
    <t>Замена контргайки на радиаторе</t>
  </si>
  <si>
    <t>Замена электропатрона с материалом</t>
  </si>
  <si>
    <t>Изготовление дверного блока (коробка+2 полотна)</t>
  </si>
  <si>
    <t>Изготовление регистра отопления 2-х секционного д.76</t>
  </si>
  <si>
    <t>Исполнение заявок не связаных с ремонтом (проверка эл.счетчиков и т.д.</t>
  </si>
  <si>
    <t>Навеска замка (тросовый)</t>
  </si>
  <si>
    <t>Приваривание сничек</t>
  </si>
  <si>
    <t>Прокладка электрокабеля АВВГ 2*2,5 мм2</t>
  </si>
  <si>
    <t>Установка дверногоблока с 2  плотнами (без стоимости блока и 2 полотен</t>
  </si>
  <si>
    <t>Установка электро розетки в местах общего пользования</t>
  </si>
  <si>
    <t>Утепление тамбурных дверей пенофолом</t>
  </si>
  <si>
    <t>Частичный косметический ремонта подъезда № 6, ул Лазо д 36</t>
  </si>
  <si>
    <t>замена электрической лампы накаливания</t>
  </si>
  <si>
    <t>замена электропатрона с материалом при закрытой арматуре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</si>
  <si>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</si>
  <si>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</si>
  <si>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</si>
  <si>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</si>
  <si>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</si>
  <si>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установка отопительного прибора (радиатор М-140)</t>
  </si>
  <si>
    <t>установка поручня</t>
  </si>
  <si>
    <t>установка светильника с датчиком на движение</t>
  </si>
  <si>
    <t>утепление примыканий двер. коробок к двер. проемам изовером, монтаж.пе</t>
  </si>
  <si>
    <t>Вывод трубопровода ГВС из подвала для хоз.нужд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</si>
  <si>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</si>
  <si>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</si>
  <si>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Замена канализационного выпуска до колодца</t>
  </si>
  <si>
    <t>п/м</t>
  </si>
  <si>
    <t>Замена общедомового счетчика ХВС</t>
  </si>
  <si>
    <t>Замена части стояка ГВС, ХВС</t>
  </si>
  <si>
    <t>метр</t>
  </si>
  <si>
    <t>Запуск системы отопления</t>
  </si>
  <si>
    <t>Крепление кнс</t>
  </si>
  <si>
    <t>Очистка подвала, Лазо, 36</t>
  </si>
  <si>
    <t>Очистка труб ХВС, ГВС</t>
  </si>
  <si>
    <t>Поверка теплового ОДПУ, 2021 г.</t>
  </si>
  <si>
    <t>Промывка канализационного выпуска</t>
  </si>
  <si>
    <t>подъезд</t>
  </si>
  <si>
    <t>Прочистка секции водоподогревателя</t>
  </si>
  <si>
    <t>Секция</t>
  </si>
  <si>
    <t>Регулировка теплоносителя</t>
  </si>
  <si>
    <t>Ремонт полотенцесушителя</t>
  </si>
  <si>
    <t>Ремонт труб КНС</t>
  </si>
  <si>
    <t>Смена врезки/сборки (с применением сварочных работ) общая</t>
  </si>
  <si>
    <t>Смена кранов д 25 с использованием сварки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</si>
  <si>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</si>
  <si>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</si>
  <si>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</si>
  <si>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стояк</t>
  </si>
  <si>
    <t>Чистка водоподогревателя Лазо, 36</t>
  </si>
  <si>
    <t>Чистка фильтра</t>
  </si>
  <si>
    <t>осмотр системы отопления в квартире</t>
  </si>
  <si>
    <t>квартира</t>
  </si>
  <si>
    <t>отключение/включение насосов</t>
  </si>
  <si>
    <t>прочистка внутренней канализационной сети</t>
  </si>
  <si>
    <t>ремонт труб КНС</t>
  </si>
  <si>
    <t>установка металлических урн</t>
  </si>
  <si>
    <t>Сброс воздуха со стояков отопления с использованием а/м газель</t>
  </si>
  <si>
    <t>Тех.обслуживание ГО К=0,6;0,8;0,85;0,9;1 (1,2 кв. 2021 г.)</t>
  </si>
  <si>
    <t>Тех.обслуживание ГО К=0,6;0,8;0,85;0,9;1 (3,4 кв. 2021 г.)</t>
  </si>
  <si>
    <t>Содержание ДРС 1,2 кв. 2021 г. коэф.0,8;0,85;0,9;1</t>
  </si>
  <si>
    <t>Содержание ДРС 3,4 кв. 2021 г. коэф.0,8;0,85;0,9;1</t>
  </si>
  <si>
    <t>Утепление вентпродухов изовером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</si>
  <si>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</si>
  <si>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</si>
  <si>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без тары</t>
  </si>
  <si>
    <t>Санитарная обрезка сухих вершин и веток деревьев с исп-ем автовышки</t>
  </si>
  <si>
    <t>Уборка придомовой территории 1,2 кв. 2021 г. К=0,6;0,8</t>
  </si>
  <si>
    <t>Уборка придомовой территории 3,4 кв. 2021 г. К=0,6;0,8</t>
  </si>
  <si>
    <t>изготовление и установка деревянного забора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</si>
</sst>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0" fillId="0" borderId="0" xfId="0"/>
    <xf numFmtId="49" fontId="0" fillId="0" borderId="6" xfId="0" applyNumberFormat="1" applyFill="1" applyBorder="1"/>
    <xf numFmtId="164" fontId="0" fillId="0" borderId="6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165" fontId="6" fillId="3" borderId="2" xfId="0" applyNumberFormat="1" applyFont="1" applyFill="1" applyBorder="1" applyAlignment="1">
      <alignment horizontal="center"/>
    </xf>
    <xf numFmtId="0" fontId="12" fillId="3" borderId="7" xfId="0" applyNumberFormat="1" applyFont="1" applyFill="1" applyBorder="1" applyAlignment="1">
      <alignment horizontal="center" vertical="center" wrapText="1"/>
    </xf>
    <xf numFmtId="4" fontId="13" fillId="3" borderId="2" xfId="2" applyNumberFormat="1" applyFont="1" applyFill="1" applyBorder="1" applyAlignment="1" applyProtection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F11" sqref="F11"/>
    </sheetView>
  </sheetViews>
  <sheetFormatPr defaultRowHeight="15" outlineLevelRow="2" x14ac:dyDescent="0.25"/>
  <cols>
    <col min="1" max="1" width="59.5703125" style="10" customWidth="1"/>
    <col min="2" max="2" width="15.5703125" style="9" customWidth="1"/>
    <col min="3" max="3" width="9.28515625" style="10" customWidth="1"/>
    <col min="4" max="4" width="14.42578125" style="11" customWidth="1"/>
    <col min="5" max="5" width="11.85546875" style="12" customWidth="1"/>
    <col min="6" max="16384" width="9.140625" style="12"/>
  </cols>
  <sheetData>
    <row r="1" spans="1:4" ht="37.5" customHeight="1" x14ac:dyDescent="0.25">
      <c r="A1" s="31" t="s">
        <v>5</v>
      </c>
      <c r="B1" s="31"/>
      <c r="C1" s="31"/>
      <c r="D1" s="31"/>
    </row>
    <row r="2" spans="1:4" ht="17.25" customHeight="1" x14ac:dyDescent="0.25">
      <c r="A2" s="19" t="s">
        <v>27</v>
      </c>
      <c r="B2" s="33" t="s">
        <v>43</v>
      </c>
      <c r="C2" s="33"/>
      <c r="D2" s="33"/>
    </row>
    <row r="3" spans="1:4" ht="57" x14ac:dyDescent="0.25">
      <c r="A3" s="13" t="s">
        <v>2</v>
      </c>
      <c r="B3" s="3" t="s">
        <v>25</v>
      </c>
      <c r="C3" s="5" t="s">
        <v>0</v>
      </c>
      <c r="D3" s="6" t="s">
        <v>1</v>
      </c>
    </row>
    <row r="4" spans="1:4" x14ac:dyDescent="0.25">
      <c r="A4" s="13" t="s">
        <v>51</v>
      </c>
      <c r="B4" s="28">
        <v>1838119.25</v>
      </c>
      <c r="C4" s="15" t="s">
        <v>24</v>
      </c>
      <c r="D4" s="12"/>
    </row>
    <row r="5" spans="1:4" x14ac:dyDescent="0.25">
      <c r="A5" s="34" t="s">
        <v>26</v>
      </c>
      <c r="B5" s="35"/>
      <c r="C5" s="35"/>
      <c r="D5" s="36"/>
    </row>
    <row r="6" spans="1:4" ht="28.5" x14ac:dyDescent="0.25">
      <c r="A6" s="13" t="s">
        <v>44</v>
      </c>
      <c r="B6" s="3">
        <v>1162358.3999999999</v>
      </c>
      <c r="C6" s="15" t="s">
        <v>24</v>
      </c>
      <c r="D6" s="6"/>
    </row>
    <row r="7" spans="1:4" x14ac:dyDescent="0.25">
      <c r="A7" s="13" t="s">
        <v>45</v>
      </c>
      <c r="B7" s="3">
        <v>1254799.94</v>
      </c>
      <c r="C7" s="15" t="s">
        <v>24</v>
      </c>
      <c r="D7" s="6"/>
    </row>
    <row r="8" spans="1:4" x14ac:dyDescent="0.25">
      <c r="A8" s="13" t="s">
        <v>46</v>
      </c>
      <c r="B8" s="3">
        <f>B7-B6</f>
        <v>92441.540000000037</v>
      </c>
      <c r="C8" s="15" t="s">
        <v>24</v>
      </c>
      <c r="D8" s="6"/>
    </row>
    <row r="9" spans="1:4" x14ac:dyDescent="0.25">
      <c r="A9" s="13" t="s">
        <v>6</v>
      </c>
      <c r="B9" s="3">
        <f>B10+B11</f>
        <v>193345.62999999998</v>
      </c>
      <c r="C9" s="15" t="s">
        <v>24</v>
      </c>
      <c r="D9" s="6"/>
    </row>
    <row r="10" spans="1:4" x14ac:dyDescent="0.25">
      <c r="A10" s="21" t="s">
        <v>7</v>
      </c>
      <c r="B10" s="8">
        <f>900*12+792.96*12</f>
        <v>20315.52</v>
      </c>
      <c r="C10" s="15" t="s">
        <v>24</v>
      </c>
      <c r="D10" s="6"/>
    </row>
    <row r="11" spans="1:4" ht="15.75" x14ac:dyDescent="0.25">
      <c r="A11" s="27" t="s">
        <v>31</v>
      </c>
      <c r="B11" s="8">
        <v>173030.11</v>
      </c>
      <c r="C11" s="15" t="s">
        <v>24</v>
      </c>
      <c r="D11" s="6"/>
    </row>
    <row r="12" spans="1:4" x14ac:dyDescent="0.25">
      <c r="A12" s="19" t="s">
        <v>47</v>
      </c>
      <c r="B12" s="7">
        <f>B6+B11</f>
        <v>1335388.5099999998</v>
      </c>
      <c r="C12" s="15" t="s">
        <v>24</v>
      </c>
      <c r="D12" s="1"/>
    </row>
    <row r="13" spans="1:4" x14ac:dyDescent="0.25">
      <c r="A13" s="32" t="s">
        <v>8</v>
      </c>
      <c r="B13" s="32"/>
      <c r="C13" s="32"/>
      <c r="D13" s="32"/>
    </row>
    <row r="14" spans="1:4" ht="29.25" thickBot="1" x14ac:dyDescent="0.3">
      <c r="A14" s="19" t="s">
        <v>9</v>
      </c>
      <c r="B14" s="7">
        <f>SUM(B15:B16)</f>
        <v>198360.36</v>
      </c>
      <c r="C14" s="2"/>
      <c r="D14" s="1"/>
    </row>
    <row r="15" spans="1:4" s="22" customFormat="1" ht="15.75" thickBot="1" x14ac:dyDescent="0.3">
      <c r="A15" s="23" t="s">
        <v>52</v>
      </c>
      <c r="B15" s="24">
        <v>96259.68</v>
      </c>
      <c r="C15" s="23" t="s">
        <v>28</v>
      </c>
      <c r="D15" s="24">
        <v>23364</v>
      </c>
    </row>
    <row r="16" spans="1:4" s="22" customFormat="1" ht="15.75" thickBot="1" x14ac:dyDescent="0.3">
      <c r="A16" s="23" t="s">
        <v>53</v>
      </c>
      <c r="B16" s="24">
        <v>102100.68</v>
      </c>
      <c r="C16" s="23" t="s">
        <v>28</v>
      </c>
      <c r="D16" s="24">
        <v>23364</v>
      </c>
    </row>
    <row r="17" spans="1:4" ht="29.25" thickBot="1" x14ac:dyDescent="0.3">
      <c r="A17" s="19" t="s">
        <v>10</v>
      </c>
      <c r="B17" s="7">
        <f>SUM(B18:B19)</f>
        <v>91703.7</v>
      </c>
      <c r="C17" s="2"/>
      <c r="D17" s="1"/>
    </row>
    <row r="18" spans="1:4" s="22" customFormat="1" ht="15.75" thickBot="1" x14ac:dyDescent="0.3">
      <c r="A18" s="23" t="s">
        <v>54</v>
      </c>
      <c r="B18" s="24">
        <v>44391.6</v>
      </c>
      <c r="C18" s="23" t="s">
        <v>28</v>
      </c>
      <c r="D18" s="24">
        <v>23364</v>
      </c>
    </row>
    <row r="19" spans="1:4" s="22" customFormat="1" ht="15.75" thickBot="1" x14ac:dyDescent="0.3">
      <c r="A19" s="23" t="s">
        <v>55</v>
      </c>
      <c r="B19" s="24">
        <v>47312.1</v>
      </c>
      <c r="C19" s="23" t="s">
        <v>28</v>
      </c>
      <c r="D19" s="24">
        <v>23364</v>
      </c>
    </row>
    <row r="20" spans="1:4" ht="28.5" x14ac:dyDescent="0.25">
      <c r="A20" s="19" t="s">
        <v>11</v>
      </c>
      <c r="B20" s="7">
        <v>0</v>
      </c>
      <c r="C20" s="4"/>
      <c r="D20" s="1"/>
    </row>
    <row r="21" spans="1:4" ht="43.5" thickBot="1" x14ac:dyDescent="0.3">
      <c r="A21" s="19" t="s">
        <v>12</v>
      </c>
      <c r="B21" s="7">
        <f>SUM(B22:B27)</f>
        <v>27335.879999999997</v>
      </c>
      <c r="C21" s="2"/>
      <c r="D21" s="1"/>
    </row>
    <row r="22" spans="1:4" s="22" customFormat="1" ht="15.75" thickBot="1" x14ac:dyDescent="0.3">
      <c r="A22" s="23" t="s">
        <v>56</v>
      </c>
      <c r="B22" s="24">
        <v>2336.4</v>
      </c>
      <c r="C22" s="23" t="s">
        <v>28</v>
      </c>
      <c r="D22" s="24">
        <v>23364</v>
      </c>
    </row>
    <row r="23" spans="1:4" s="22" customFormat="1" ht="15.75" thickBot="1" x14ac:dyDescent="0.3">
      <c r="A23" s="23" t="s">
        <v>57</v>
      </c>
      <c r="B23" s="24">
        <v>2336.4</v>
      </c>
      <c r="C23" s="23" t="s">
        <v>28</v>
      </c>
      <c r="D23" s="24">
        <v>23364</v>
      </c>
    </row>
    <row r="24" spans="1:4" s="22" customFormat="1" ht="15.75" thickBot="1" x14ac:dyDescent="0.3">
      <c r="A24" s="23" t="s">
        <v>58</v>
      </c>
      <c r="B24" s="24">
        <v>2102.7600000000002</v>
      </c>
      <c r="C24" s="23" t="s">
        <v>28</v>
      </c>
      <c r="D24" s="24">
        <v>23364</v>
      </c>
    </row>
    <row r="25" spans="1:4" s="22" customFormat="1" ht="15.75" thickBot="1" x14ac:dyDescent="0.3">
      <c r="A25" s="23" t="s">
        <v>59</v>
      </c>
      <c r="B25" s="24">
        <v>2102.7600000000002</v>
      </c>
      <c r="C25" s="23" t="s">
        <v>28</v>
      </c>
      <c r="D25" s="24">
        <v>23364</v>
      </c>
    </row>
    <row r="26" spans="1:4" s="22" customFormat="1" ht="15.75" thickBot="1" x14ac:dyDescent="0.3">
      <c r="A26" s="23" t="s">
        <v>60</v>
      </c>
      <c r="B26" s="24">
        <v>8878.32</v>
      </c>
      <c r="C26" s="23" t="s">
        <v>28</v>
      </c>
      <c r="D26" s="24">
        <v>23364</v>
      </c>
    </row>
    <row r="27" spans="1:4" s="22" customFormat="1" ht="15.75" thickBot="1" x14ac:dyDescent="0.3">
      <c r="A27" s="23" t="s">
        <v>61</v>
      </c>
      <c r="B27" s="24">
        <v>9579.24</v>
      </c>
      <c r="C27" s="23" t="s">
        <v>28</v>
      </c>
      <c r="D27" s="24">
        <v>23364</v>
      </c>
    </row>
    <row r="28" spans="1:4" ht="43.5" outlineLevel="1" thickBot="1" x14ac:dyDescent="0.3">
      <c r="A28" s="19" t="s">
        <v>13</v>
      </c>
      <c r="B28" s="7">
        <f>SUM(B29:B52)</f>
        <v>113178.43000000001</v>
      </c>
      <c r="C28" s="14"/>
      <c r="D28" s="14"/>
    </row>
    <row r="29" spans="1:4" s="22" customFormat="1" ht="15.75" thickBot="1" x14ac:dyDescent="0.3">
      <c r="A29" s="23" t="s">
        <v>62</v>
      </c>
      <c r="B29" s="24">
        <v>473.9</v>
      </c>
      <c r="C29" s="23" t="s">
        <v>28</v>
      </c>
      <c r="D29" s="24">
        <v>1</v>
      </c>
    </row>
    <row r="30" spans="1:4" s="22" customFormat="1" ht="15.75" thickBot="1" x14ac:dyDescent="0.3">
      <c r="A30" s="23" t="s">
        <v>63</v>
      </c>
      <c r="B30" s="24">
        <v>248.9</v>
      </c>
      <c r="C30" s="23" t="s">
        <v>35</v>
      </c>
      <c r="D30" s="24">
        <v>1</v>
      </c>
    </row>
    <row r="31" spans="1:4" s="22" customFormat="1" ht="15.75" thickBot="1" x14ac:dyDescent="0.3">
      <c r="A31" s="23" t="s">
        <v>64</v>
      </c>
      <c r="B31" s="24">
        <v>227.97</v>
      </c>
      <c r="C31" s="23" t="s">
        <v>35</v>
      </c>
      <c r="D31" s="24">
        <v>1</v>
      </c>
    </row>
    <row r="32" spans="1:4" s="22" customFormat="1" ht="15.75" thickBot="1" x14ac:dyDescent="0.3">
      <c r="A32" s="23" t="s">
        <v>34</v>
      </c>
      <c r="B32" s="24">
        <v>1914.12</v>
      </c>
      <c r="C32" s="23" t="s">
        <v>35</v>
      </c>
      <c r="D32" s="24">
        <v>13</v>
      </c>
    </row>
    <row r="33" spans="1:4" s="22" customFormat="1" ht="15.75" thickBot="1" x14ac:dyDescent="0.3">
      <c r="A33" s="23" t="s">
        <v>65</v>
      </c>
      <c r="B33" s="24">
        <v>489.9</v>
      </c>
      <c r="C33" s="23" t="s">
        <v>35</v>
      </c>
      <c r="D33" s="24">
        <v>1</v>
      </c>
    </row>
    <row r="34" spans="1:4" s="22" customFormat="1" ht="15.75" thickBot="1" x14ac:dyDescent="0.3">
      <c r="A34" s="23" t="s">
        <v>66</v>
      </c>
      <c r="B34" s="24">
        <v>4556.68</v>
      </c>
      <c r="C34" s="23" t="s">
        <v>28</v>
      </c>
      <c r="D34" s="24">
        <v>1.2</v>
      </c>
    </row>
    <row r="35" spans="1:4" s="22" customFormat="1" ht="15.75" thickBot="1" x14ac:dyDescent="0.3">
      <c r="A35" s="23" t="s">
        <v>67</v>
      </c>
      <c r="B35" s="24">
        <v>5224.9799999999996</v>
      </c>
      <c r="C35" s="23" t="s">
        <v>35</v>
      </c>
      <c r="D35" s="24">
        <v>3</v>
      </c>
    </row>
    <row r="36" spans="1:4" s="22" customFormat="1" ht="15.75" thickBot="1" x14ac:dyDescent="0.3">
      <c r="A36" s="23" t="s">
        <v>68</v>
      </c>
      <c r="B36" s="24">
        <v>232.36</v>
      </c>
      <c r="C36" s="23" t="s">
        <v>35</v>
      </c>
      <c r="D36" s="24">
        <v>1</v>
      </c>
    </row>
    <row r="37" spans="1:4" s="22" customFormat="1" ht="15.75" thickBot="1" x14ac:dyDescent="0.3">
      <c r="A37" s="23" t="s">
        <v>69</v>
      </c>
      <c r="B37" s="24">
        <v>485.59</v>
      </c>
      <c r="C37" s="23" t="s">
        <v>35</v>
      </c>
      <c r="D37" s="24">
        <v>1</v>
      </c>
    </row>
    <row r="38" spans="1:4" s="22" customFormat="1" ht="15.75" thickBot="1" x14ac:dyDescent="0.3">
      <c r="A38" s="23" t="s">
        <v>70</v>
      </c>
      <c r="B38" s="24">
        <v>779.2</v>
      </c>
      <c r="C38" s="23" t="s">
        <v>35</v>
      </c>
      <c r="D38" s="24">
        <v>2</v>
      </c>
    </row>
    <row r="39" spans="1:4" s="22" customFormat="1" ht="15.75" thickBot="1" x14ac:dyDescent="0.3">
      <c r="A39" s="23" t="s">
        <v>71</v>
      </c>
      <c r="B39" s="24">
        <v>1090.75</v>
      </c>
      <c r="C39" s="23" t="s">
        <v>29</v>
      </c>
      <c r="D39" s="24">
        <v>5</v>
      </c>
    </row>
    <row r="40" spans="1:4" s="22" customFormat="1" ht="15.75" thickBot="1" x14ac:dyDescent="0.3">
      <c r="A40" s="23" t="s">
        <v>72</v>
      </c>
      <c r="B40" s="24">
        <v>2937.82</v>
      </c>
      <c r="C40" s="23" t="s">
        <v>35</v>
      </c>
      <c r="D40" s="24">
        <v>1</v>
      </c>
    </row>
    <row r="41" spans="1:4" s="22" customFormat="1" ht="15.75" thickBot="1" x14ac:dyDescent="0.3">
      <c r="A41" s="23" t="s">
        <v>73</v>
      </c>
      <c r="B41" s="24">
        <v>363.1</v>
      </c>
      <c r="C41" s="23" t="s">
        <v>35</v>
      </c>
      <c r="D41" s="24">
        <v>1</v>
      </c>
    </row>
    <row r="42" spans="1:4" s="22" customFormat="1" ht="15.75" thickBot="1" x14ac:dyDescent="0.3">
      <c r="A42" s="23" t="s">
        <v>74</v>
      </c>
      <c r="B42" s="24">
        <v>2353.42</v>
      </c>
      <c r="C42" s="23" t="s">
        <v>28</v>
      </c>
      <c r="D42" s="24">
        <v>2</v>
      </c>
    </row>
    <row r="43" spans="1:4" s="22" customFormat="1" ht="15.75" thickBot="1" x14ac:dyDescent="0.3">
      <c r="A43" s="23" t="s">
        <v>75</v>
      </c>
      <c r="B43" s="24">
        <v>29354.16</v>
      </c>
      <c r="C43" s="23" t="s">
        <v>36</v>
      </c>
      <c r="D43" s="24">
        <v>1</v>
      </c>
    </row>
    <row r="44" spans="1:4" s="22" customFormat="1" ht="15.75" thickBot="1" x14ac:dyDescent="0.3">
      <c r="A44" s="23" t="s">
        <v>76</v>
      </c>
      <c r="B44" s="24">
        <v>441.72</v>
      </c>
      <c r="C44" s="23" t="s">
        <v>35</v>
      </c>
      <c r="D44" s="24">
        <v>3</v>
      </c>
    </row>
    <row r="45" spans="1:4" s="22" customFormat="1" ht="15.75" thickBot="1" x14ac:dyDescent="0.3">
      <c r="A45" s="23" t="s">
        <v>77</v>
      </c>
      <c r="B45" s="24">
        <v>1983.06</v>
      </c>
      <c r="C45" s="23" t="s">
        <v>35</v>
      </c>
      <c r="D45" s="24">
        <v>6</v>
      </c>
    </row>
    <row r="46" spans="1:4" s="22" customFormat="1" ht="15.75" thickBot="1" x14ac:dyDescent="0.3">
      <c r="A46" s="23" t="s">
        <v>78</v>
      </c>
      <c r="B46" s="24">
        <v>255.27</v>
      </c>
      <c r="C46" s="23" t="s">
        <v>79</v>
      </c>
      <c r="D46" s="24">
        <v>1</v>
      </c>
    </row>
    <row r="47" spans="1:4" s="22" customFormat="1" ht="15.75" thickBot="1" x14ac:dyDescent="0.3">
      <c r="A47" s="23" t="s">
        <v>80</v>
      </c>
      <c r="B47" s="24">
        <v>2355.36</v>
      </c>
      <c r="C47" s="23" t="s">
        <v>81</v>
      </c>
      <c r="D47" s="24">
        <v>6</v>
      </c>
    </row>
    <row r="48" spans="1:4" s="22" customFormat="1" ht="15.75" thickBot="1" x14ac:dyDescent="0.3">
      <c r="A48" s="23" t="s">
        <v>82</v>
      </c>
      <c r="B48" s="24">
        <v>4477.3599999999997</v>
      </c>
      <c r="C48" s="23" t="s">
        <v>35</v>
      </c>
      <c r="D48" s="24">
        <v>8</v>
      </c>
    </row>
    <row r="49" spans="1:4" s="22" customFormat="1" ht="15.75" thickBot="1" x14ac:dyDescent="0.3">
      <c r="A49" s="23" t="s">
        <v>83</v>
      </c>
      <c r="B49" s="24">
        <v>5854.05</v>
      </c>
      <c r="C49" s="23" t="s">
        <v>35</v>
      </c>
      <c r="D49" s="24">
        <v>1</v>
      </c>
    </row>
    <row r="50" spans="1:4" s="22" customFormat="1" ht="15.75" thickBot="1" x14ac:dyDescent="0.3">
      <c r="A50" s="23" t="s">
        <v>84</v>
      </c>
      <c r="B50" s="24">
        <v>43950</v>
      </c>
      <c r="C50" s="23" t="s">
        <v>35</v>
      </c>
      <c r="D50" s="24">
        <v>50</v>
      </c>
    </row>
    <row r="51" spans="1:4" s="22" customFormat="1" ht="15.75" thickBot="1" x14ac:dyDescent="0.3">
      <c r="A51" s="23" t="s">
        <v>85</v>
      </c>
      <c r="B51" s="24">
        <v>2217.8000000000002</v>
      </c>
      <c r="C51" s="23" t="s">
        <v>35</v>
      </c>
      <c r="D51" s="24">
        <v>2</v>
      </c>
    </row>
    <row r="52" spans="1:4" s="22" customFormat="1" ht="15.75" thickBot="1" x14ac:dyDescent="0.3">
      <c r="A52" s="23" t="s">
        <v>86</v>
      </c>
      <c r="B52" s="24">
        <v>910.96</v>
      </c>
      <c r="C52" s="23" t="s">
        <v>29</v>
      </c>
      <c r="D52" s="24">
        <v>5.5</v>
      </c>
    </row>
    <row r="53" spans="1:4" s="16" customFormat="1" ht="52.5" customHeight="1" outlineLevel="2" thickBot="1" x14ac:dyDescent="0.3">
      <c r="A53" s="19" t="s">
        <v>14</v>
      </c>
      <c r="B53" s="26">
        <f>SUM(B54:B88)</f>
        <v>211755.94000000003</v>
      </c>
      <c r="C53" s="17"/>
      <c r="D53" s="17"/>
    </row>
    <row r="54" spans="1:4" s="22" customFormat="1" ht="15.75" thickBot="1" x14ac:dyDescent="0.3">
      <c r="A54" s="23" t="s">
        <v>87</v>
      </c>
      <c r="B54" s="24">
        <v>2963.7</v>
      </c>
      <c r="C54" s="23" t="s">
        <v>29</v>
      </c>
      <c r="D54" s="24">
        <v>6</v>
      </c>
    </row>
    <row r="55" spans="1:4" s="22" customFormat="1" ht="15.75" thickBot="1" x14ac:dyDescent="0.3">
      <c r="A55" s="23" t="s">
        <v>33</v>
      </c>
      <c r="B55" s="24">
        <v>2268.6</v>
      </c>
      <c r="C55" s="23" t="s">
        <v>32</v>
      </c>
      <c r="D55" s="24">
        <v>4</v>
      </c>
    </row>
    <row r="56" spans="1:4" s="22" customFormat="1" ht="15.75" thickBot="1" x14ac:dyDescent="0.3">
      <c r="A56" s="23" t="s">
        <v>88</v>
      </c>
      <c r="B56" s="24">
        <v>491.52</v>
      </c>
      <c r="C56" s="23" t="s">
        <v>36</v>
      </c>
      <c r="D56" s="24">
        <v>1</v>
      </c>
    </row>
    <row r="57" spans="1:4" s="22" customFormat="1" ht="15.75" thickBot="1" x14ac:dyDescent="0.3">
      <c r="A57" s="23" t="s">
        <v>89</v>
      </c>
      <c r="B57" s="24">
        <v>5191.83</v>
      </c>
      <c r="C57" s="23" t="s">
        <v>30</v>
      </c>
      <c r="D57" s="24">
        <v>9</v>
      </c>
    </row>
    <row r="58" spans="1:4" s="22" customFormat="1" ht="15.75" thickBot="1" x14ac:dyDescent="0.3">
      <c r="A58" s="23" t="s">
        <v>90</v>
      </c>
      <c r="B58" s="24">
        <v>31699.08</v>
      </c>
      <c r="C58" s="23" t="s">
        <v>91</v>
      </c>
      <c r="D58" s="24">
        <v>18</v>
      </c>
    </row>
    <row r="59" spans="1:4" s="22" customFormat="1" ht="15.75" thickBot="1" x14ac:dyDescent="0.3">
      <c r="A59" s="23" t="s">
        <v>92</v>
      </c>
      <c r="B59" s="24">
        <v>11594.94</v>
      </c>
      <c r="C59" s="23" t="s">
        <v>35</v>
      </c>
      <c r="D59" s="24">
        <v>1</v>
      </c>
    </row>
    <row r="60" spans="1:4" s="22" customFormat="1" ht="15.75" thickBot="1" x14ac:dyDescent="0.3">
      <c r="A60" s="23" t="s">
        <v>93</v>
      </c>
      <c r="B60" s="24">
        <v>34917.019999999997</v>
      </c>
      <c r="C60" s="23" t="s">
        <v>94</v>
      </c>
      <c r="D60" s="24">
        <v>16</v>
      </c>
    </row>
    <row r="61" spans="1:4" s="22" customFormat="1" ht="15.75" thickBot="1" x14ac:dyDescent="0.3">
      <c r="A61" s="23" t="s">
        <v>95</v>
      </c>
      <c r="B61" s="24">
        <v>1117</v>
      </c>
      <c r="C61" s="23" t="s">
        <v>35</v>
      </c>
      <c r="D61" s="24">
        <v>1</v>
      </c>
    </row>
    <row r="62" spans="1:4" s="22" customFormat="1" ht="15.75" thickBot="1" x14ac:dyDescent="0.3">
      <c r="A62" s="23" t="s">
        <v>96</v>
      </c>
      <c r="B62" s="24">
        <v>2065.8200000000002</v>
      </c>
      <c r="C62" s="23" t="s">
        <v>35</v>
      </c>
      <c r="D62" s="24">
        <v>0.5</v>
      </c>
    </row>
    <row r="63" spans="1:4" s="22" customFormat="1" ht="15.75" thickBot="1" x14ac:dyDescent="0.3">
      <c r="A63" s="23" t="s">
        <v>39</v>
      </c>
      <c r="B63" s="24">
        <v>7591.32</v>
      </c>
      <c r="C63" s="23" t="s">
        <v>36</v>
      </c>
      <c r="D63" s="24">
        <v>9</v>
      </c>
    </row>
    <row r="64" spans="1:4" s="22" customFormat="1" ht="15.75" thickBot="1" x14ac:dyDescent="0.3">
      <c r="A64" s="23" t="s">
        <v>39</v>
      </c>
      <c r="B64" s="24">
        <v>1144.29</v>
      </c>
      <c r="C64" s="23" t="s">
        <v>38</v>
      </c>
      <c r="D64" s="24">
        <v>3</v>
      </c>
    </row>
    <row r="65" spans="1:4" s="22" customFormat="1" ht="15.75" thickBot="1" x14ac:dyDescent="0.3">
      <c r="A65" s="23" t="s">
        <v>40</v>
      </c>
      <c r="B65" s="24">
        <v>2344.1</v>
      </c>
      <c r="C65" s="23" t="s">
        <v>35</v>
      </c>
      <c r="D65" s="24">
        <v>5</v>
      </c>
    </row>
    <row r="66" spans="1:4" s="22" customFormat="1" ht="15.75" thickBot="1" x14ac:dyDescent="0.3">
      <c r="A66" s="23" t="s">
        <v>97</v>
      </c>
      <c r="B66" s="24">
        <v>1473.06</v>
      </c>
      <c r="C66" s="23" t="s">
        <v>36</v>
      </c>
      <c r="D66" s="24">
        <v>1</v>
      </c>
    </row>
    <row r="67" spans="1:4" s="22" customFormat="1" ht="15.75" thickBot="1" x14ac:dyDescent="0.3">
      <c r="A67" s="23" t="s">
        <v>98</v>
      </c>
      <c r="B67" s="24">
        <v>494.95</v>
      </c>
      <c r="C67" s="23" t="s">
        <v>29</v>
      </c>
      <c r="D67" s="24">
        <v>4.0999999999999996</v>
      </c>
    </row>
    <row r="68" spans="1:4" s="22" customFormat="1" ht="15.75" thickBot="1" x14ac:dyDescent="0.3">
      <c r="A68" s="23" t="s">
        <v>99</v>
      </c>
      <c r="B68" s="24">
        <v>10141.450000000001</v>
      </c>
      <c r="C68" s="23" t="s">
        <v>36</v>
      </c>
      <c r="D68" s="24">
        <v>1</v>
      </c>
    </row>
    <row r="69" spans="1:4" s="22" customFormat="1" ht="15.75" thickBot="1" x14ac:dyDescent="0.3">
      <c r="A69" s="23" t="s">
        <v>100</v>
      </c>
      <c r="B69" s="24">
        <v>1315.81</v>
      </c>
      <c r="C69" s="23" t="s">
        <v>101</v>
      </c>
      <c r="D69" s="24">
        <v>1</v>
      </c>
    </row>
    <row r="70" spans="1:4" s="22" customFormat="1" ht="15.75" thickBot="1" x14ac:dyDescent="0.3">
      <c r="A70" s="23" t="s">
        <v>100</v>
      </c>
      <c r="B70" s="24">
        <v>1320.56</v>
      </c>
      <c r="C70" s="23" t="s">
        <v>101</v>
      </c>
      <c r="D70" s="24">
        <v>1</v>
      </c>
    </row>
    <row r="71" spans="1:4" s="22" customFormat="1" ht="15.75" thickBot="1" x14ac:dyDescent="0.3">
      <c r="A71" s="23" t="s">
        <v>102</v>
      </c>
      <c r="B71" s="24">
        <v>3438.12</v>
      </c>
      <c r="C71" s="23" t="s">
        <v>103</v>
      </c>
      <c r="D71" s="24">
        <v>2</v>
      </c>
    </row>
    <row r="72" spans="1:4" s="22" customFormat="1" ht="15.75" thickBot="1" x14ac:dyDescent="0.3">
      <c r="A72" s="23" t="s">
        <v>104</v>
      </c>
      <c r="B72" s="24">
        <v>3388.64</v>
      </c>
      <c r="C72" s="23" t="s">
        <v>35</v>
      </c>
      <c r="D72" s="24">
        <v>4</v>
      </c>
    </row>
    <row r="73" spans="1:4" s="22" customFormat="1" ht="15.75" thickBot="1" x14ac:dyDescent="0.3">
      <c r="A73" s="23" t="s">
        <v>41</v>
      </c>
      <c r="B73" s="24">
        <v>870.02</v>
      </c>
      <c r="C73" s="23" t="s">
        <v>35</v>
      </c>
      <c r="D73" s="24">
        <v>2</v>
      </c>
    </row>
    <row r="74" spans="1:4" s="22" customFormat="1" ht="15.75" thickBot="1" x14ac:dyDescent="0.3">
      <c r="A74" s="23" t="s">
        <v>105</v>
      </c>
      <c r="B74" s="24">
        <v>617.09</v>
      </c>
      <c r="C74" s="23" t="s">
        <v>35</v>
      </c>
      <c r="D74" s="24">
        <v>1</v>
      </c>
    </row>
    <row r="75" spans="1:4" s="22" customFormat="1" ht="15.75" thickBot="1" x14ac:dyDescent="0.3">
      <c r="A75" s="23" t="s">
        <v>106</v>
      </c>
      <c r="B75" s="24">
        <v>821.48</v>
      </c>
      <c r="C75" s="23" t="s">
        <v>35</v>
      </c>
      <c r="D75" s="24">
        <v>4</v>
      </c>
    </row>
    <row r="76" spans="1:4" s="22" customFormat="1" ht="15.75" thickBot="1" x14ac:dyDescent="0.3">
      <c r="A76" s="23" t="s">
        <v>107</v>
      </c>
      <c r="B76" s="24">
        <v>4011.7</v>
      </c>
      <c r="C76" s="23" t="s">
        <v>35</v>
      </c>
      <c r="D76" s="24">
        <v>2</v>
      </c>
    </row>
    <row r="77" spans="1:4" s="22" customFormat="1" ht="15.75" thickBot="1" x14ac:dyDescent="0.3">
      <c r="A77" s="23" t="s">
        <v>108</v>
      </c>
      <c r="B77" s="24">
        <v>578.04</v>
      </c>
      <c r="C77" s="23" t="s">
        <v>35</v>
      </c>
      <c r="D77" s="24">
        <v>1</v>
      </c>
    </row>
    <row r="78" spans="1:4" s="22" customFormat="1" ht="15.75" thickBot="1" x14ac:dyDescent="0.3">
      <c r="A78" s="23" t="s">
        <v>109</v>
      </c>
      <c r="B78" s="24">
        <v>1088.4000000000001</v>
      </c>
      <c r="C78" s="23" t="s">
        <v>36</v>
      </c>
      <c r="D78" s="24">
        <v>1</v>
      </c>
    </row>
    <row r="79" spans="1:4" s="22" customFormat="1" ht="15.75" thickBot="1" x14ac:dyDescent="0.3">
      <c r="A79" s="23" t="s">
        <v>110</v>
      </c>
      <c r="B79" s="24">
        <v>16421.04</v>
      </c>
      <c r="C79" s="23" t="s">
        <v>111</v>
      </c>
      <c r="D79" s="24">
        <v>12</v>
      </c>
    </row>
    <row r="80" spans="1:4" s="22" customFormat="1" ht="15.75" thickBot="1" x14ac:dyDescent="0.3">
      <c r="A80" s="23" t="s">
        <v>37</v>
      </c>
      <c r="B80" s="24">
        <v>977.56</v>
      </c>
      <c r="C80" s="23" t="s">
        <v>112</v>
      </c>
      <c r="D80" s="24">
        <v>1</v>
      </c>
    </row>
    <row r="81" spans="1:4" s="22" customFormat="1" ht="15.75" thickBot="1" x14ac:dyDescent="0.3">
      <c r="A81" s="23" t="s">
        <v>113</v>
      </c>
      <c r="B81" s="24">
        <v>8275.09</v>
      </c>
      <c r="C81" s="23" t="s">
        <v>35</v>
      </c>
      <c r="D81" s="24">
        <v>1</v>
      </c>
    </row>
    <row r="82" spans="1:4" s="22" customFormat="1" ht="15.75" thickBot="1" x14ac:dyDescent="0.3">
      <c r="A82" s="23" t="s">
        <v>114</v>
      </c>
      <c r="B82" s="24">
        <v>2236.85</v>
      </c>
      <c r="C82" s="23" t="s">
        <v>35</v>
      </c>
      <c r="D82" s="24">
        <v>7</v>
      </c>
    </row>
    <row r="83" spans="1:4" s="22" customFormat="1" ht="15.75" thickBot="1" x14ac:dyDescent="0.3">
      <c r="A83" s="23" t="s">
        <v>115</v>
      </c>
      <c r="B83" s="24">
        <v>438.88</v>
      </c>
      <c r="C83" s="23" t="s">
        <v>116</v>
      </c>
      <c r="D83" s="24">
        <v>1</v>
      </c>
    </row>
    <row r="84" spans="1:4" s="22" customFormat="1" ht="15.75" thickBot="1" x14ac:dyDescent="0.3">
      <c r="A84" s="23" t="s">
        <v>121</v>
      </c>
      <c r="B84" s="24">
        <v>34725</v>
      </c>
      <c r="C84" s="23" t="s">
        <v>30</v>
      </c>
      <c r="D84" s="24">
        <v>50</v>
      </c>
    </row>
    <row r="85" spans="1:4" s="22" customFormat="1" ht="15.75" thickBot="1" x14ac:dyDescent="0.3">
      <c r="A85" s="23" t="s">
        <v>117</v>
      </c>
      <c r="B85" s="24">
        <v>295.87</v>
      </c>
      <c r="C85" s="23" t="s">
        <v>36</v>
      </c>
      <c r="D85" s="24">
        <v>1</v>
      </c>
    </row>
    <row r="86" spans="1:4" s="22" customFormat="1" ht="15.75" thickBot="1" x14ac:dyDescent="0.3">
      <c r="A86" s="23" t="s">
        <v>118</v>
      </c>
      <c r="B86" s="24">
        <v>2650.6</v>
      </c>
      <c r="C86" s="23" t="s">
        <v>29</v>
      </c>
      <c r="D86" s="24">
        <v>20</v>
      </c>
    </row>
    <row r="87" spans="1:4" s="22" customFormat="1" ht="15.75" thickBot="1" x14ac:dyDescent="0.3">
      <c r="A87" s="23" t="s">
        <v>119</v>
      </c>
      <c r="B87" s="24">
        <v>1437.59</v>
      </c>
      <c r="C87" s="23" t="s">
        <v>35</v>
      </c>
      <c r="D87" s="24">
        <v>7</v>
      </c>
    </row>
    <row r="88" spans="1:4" s="22" customFormat="1" ht="15.75" thickBot="1" x14ac:dyDescent="0.3">
      <c r="A88" s="23" t="s">
        <v>120</v>
      </c>
      <c r="B88" s="24">
        <v>11348.92</v>
      </c>
      <c r="C88" s="23" t="s">
        <v>35</v>
      </c>
      <c r="D88" s="24">
        <v>4</v>
      </c>
    </row>
    <row r="89" spans="1:4" s="16" customFormat="1" ht="28.5" outlineLevel="2" x14ac:dyDescent="0.25">
      <c r="A89" s="19" t="s">
        <v>15</v>
      </c>
      <c r="B89" s="18">
        <v>0</v>
      </c>
      <c r="C89" s="17"/>
      <c r="D89" s="17"/>
    </row>
    <row r="90" spans="1:4" ht="28.5" x14ac:dyDescent="0.25">
      <c r="A90" s="19" t="s">
        <v>16</v>
      </c>
      <c r="B90" s="7">
        <v>0</v>
      </c>
      <c r="C90" s="2"/>
      <c r="D90" s="1"/>
    </row>
    <row r="91" spans="1:4" ht="28.5" x14ac:dyDescent="0.25">
      <c r="A91" s="19" t="s">
        <v>17</v>
      </c>
      <c r="B91" s="7">
        <v>0</v>
      </c>
      <c r="C91" s="2"/>
      <c r="D91" s="1"/>
    </row>
    <row r="92" spans="1:4" ht="29.25" thickBot="1" x14ac:dyDescent="0.3">
      <c r="A92" s="19" t="s">
        <v>18</v>
      </c>
      <c r="B92" s="7">
        <f>B93</f>
        <v>689.8</v>
      </c>
      <c r="C92" s="2"/>
      <c r="D92" s="1"/>
    </row>
    <row r="93" spans="1:4" s="22" customFormat="1" ht="15.75" thickBot="1" x14ac:dyDescent="0.3">
      <c r="A93" s="23" t="s">
        <v>126</v>
      </c>
      <c r="B93" s="24">
        <v>689.8</v>
      </c>
      <c r="C93" s="23" t="s">
        <v>28</v>
      </c>
      <c r="D93" s="24">
        <v>2.5</v>
      </c>
    </row>
    <row r="94" spans="1:4" ht="29.25" thickBot="1" x14ac:dyDescent="0.3">
      <c r="A94" s="19" t="s">
        <v>19</v>
      </c>
      <c r="B94" s="7">
        <f>B95+B96</f>
        <v>12266.1</v>
      </c>
      <c r="C94" s="2"/>
      <c r="D94" s="1"/>
    </row>
    <row r="95" spans="1:4" s="22" customFormat="1" ht="15.75" thickBot="1" x14ac:dyDescent="0.3">
      <c r="A95" s="23" t="s">
        <v>122</v>
      </c>
      <c r="B95" s="24">
        <v>5841</v>
      </c>
      <c r="C95" s="23" t="s">
        <v>28</v>
      </c>
      <c r="D95" s="24">
        <v>23364</v>
      </c>
    </row>
    <row r="96" spans="1:4" s="22" customFormat="1" ht="15.75" thickBot="1" x14ac:dyDescent="0.3">
      <c r="A96" s="23" t="s">
        <v>123</v>
      </c>
      <c r="B96" s="24">
        <v>6425.1</v>
      </c>
      <c r="C96" s="23" t="s">
        <v>28</v>
      </c>
      <c r="D96" s="24">
        <v>23364</v>
      </c>
    </row>
    <row r="97" spans="1:5" ht="29.25" thickBot="1" x14ac:dyDescent="0.3">
      <c r="A97" s="19" t="s">
        <v>20</v>
      </c>
      <c r="B97" s="7">
        <f>B98+B99</f>
        <v>45980.35</v>
      </c>
      <c r="C97" s="2"/>
      <c r="D97" s="1"/>
    </row>
    <row r="98" spans="1:5" s="22" customFormat="1" ht="15.75" thickBot="1" x14ac:dyDescent="0.3">
      <c r="A98" s="23" t="s">
        <v>124</v>
      </c>
      <c r="B98" s="24">
        <v>22429.439999999999</v>
      </c>
      <c r="C98" s="23" t="s">
        <v>28</v>
      </c>
      <c r="D98" s="24">
        <v>23364</v>
      </c>
    </row>
    <row r="99" spans="1:5" s="22" customFormat="1" ht="15.75" thickBot="1" x14ac:dyDescent="0.3">
      <c r="A99" s="23" t="s">
        <v>125</v>
      </c>
      <c r="B99" s="24">
        <v>23550.91</v>
      </c>
      <c r="C99" s="23" t="s">
        <v>28</v>
      </c>
      <c r="D99" s="24">
        <v>23364</v>
      </c>
    </row>
    <row r="100" spans="1:5" ht="42.75" x14ac:dyDescent="0.25">
      <c r="A100" s="19" t="s">
        <v>21</v>
      </c>
      <c r="B100" s="7">
        <v>0</v>
      </c>
      <c r="C100" s="2"/>
      <c r="D100" s="1"/>
    </row>
    <row r="101" spans="1:5" ht="57.75" thickBot="1" x14ac:dyDescent="0.3">
      <c r="A101" s="19" t="s">
        <v>22</v>
      </c>
      <c r="B101" s="7">
        <f>SUM(B102:B109)</f>
        <v>150092.85</v>
      </c>
      <c r="C101" s="2"/>
      <c r="D101" s="1"/>
    </row>
    <row r="102" spans="1:5" s="22" customFormat="1" ht="15.75" thickBot="1" x14ac:dyDescent="0.3">
      <c r="A102" s="23" t="s">
        <v>127</v>
      </c>
      <c r="B102" s="24">
        <v>397.19</v>
      </c>
      <c r="C102" s="23" t="s">
        <v>28</v>
      </c>
      <c r="D102" s="24">
        <v>23364</v>
      </c>
    </row>
    <row r="103" spans="1:5" s="22" customFormat="1" ht="15.75" thickBot="1" x14ac:dyDescent="0.3">
      <c r="A103" s="23" t="s">
        <v>128</v>
      </c>
      <c r="B103" s="24">
        <v>397.19</v>
      </c>
      <c r="C103" s="23" t="s">
        <v>28</v>
      </c>
      <c r="D103" s="24">
        <v>23364</v>
      </c>
    </row>
    <row r="104" spans="1:5" s="22" customFormat="1" ht="15.75" thickBot="1" x14ac:dyDescent="0.3">
      <c r="A104" s="23" t="s">
        <v>129</v>
      </c>
      <c r="B104" s="24">
        <v>306.8</v>
      </c>
      <c r="C104" s="23" t="s">
        <v>35</v>
      </c>
      <c r="D104" s="24">
        <v>10</v>
      </c>
    </row>
    <row r="105" spans="1:5" s="22" customFormat="1" ht="15.75" thickBot="1" x14ac:dyDescent="0.3">
      <c r="A105" s="23" t="s">
        <v>130</v>
      </c>
      <c r="B105" s="24">
        <v>1705.31</v>
      </c>
      <c r="C105" s="23" t="s">
        <v>35</v>
      </c>
      <c r="D105" s="24">
        <v>1</v>
      </c>
    </row>
    <row r="106" spans="1:5" s="22" customFormat="1" ht="15.75" thickBot="1" x14ac:dyDescent="0.3">
      <c r="A106" s="23" t="s">
        <v>130</v>
      </c>
      <c r="B106" s="24">
        <v>10770</v>
      </c>
      <c r="C106" s="23" t="s">
        <v>35</v>
      </c>
      <c r="D106" s="24">
        <v>6</v>
      </c>
    </row>
    <row r="107" spans="1:5" s="22" customFormat="1" ht="15.75" thickBot="1" x14ac:dyDescent="0.3">
      <c r="A107" s="23" t="s">
        <v>131</v>
      </c>
      <c r="B107" s="24">
        <v>64251</v>
      </c>
      <c r="C107" s="23" t="s">
        <v>28</v>
      </c>
      <c r="D107" s="24">
        <v>23364</v>
      </c>
    </row>
    <row r="108" spans="1:5" s="22" customFormat="1" ht="15.75" thickBot="1" x14ac:dyDescent="0.3">
      <c r="A108" s="23" t="s">
        <v>132</v>
      </c>
      <c r="B108" s="24">
        <v>70465.8</v>
      </c>
      <c r="C108" s="23" t="s">
        <v>28</v>
      </c>
      <c r="D108" s="24">
        <v>23364</v>
      </c>
    </row>
    <row r="109" spans="1:5" s="22" customFormat="1" ht="15.75" thickBot="1" x14ac:dyDescent="0.3">
      <c r="A109" s="23" t="s">
        <v>133</v>
      </c>
      <c r="B109" s="24">
        <v>1799.56</v>
      </c>
      <c r="C109" s="23" t="s">
        <v>29</v>
      </c>
      <c r="D109" s="24">
        <v>4</v>
      </c>
    </row>
    <row r="110" spans="1:5" x14ac:dyDescent="0.25">
      <c r="A110" s="19" t="s">
        <v>23</v>
      </c>
      <c r="B110" s="7">
        <f>B111</f>
        <v>5220</v>
      </c>
      <c r="C110" s="2"/>
      <c r="D110" s="1"/>
    </row>
    <row r="111" spans="1:5" ht="45" x14ac:dyDescent="0.25">
      <c r="A111" s="4" t="s">
        <v>4</v>
      </c>
      <c r="B111" s="8">
        <f>D111*12*5</f>
        <v>5220</v>
      </c>
      <c r="C111" s="4" t="s">
        <v>3</v>
      </c>
      <c r="D111" s="4">
        <v>87</v>
      </c>
    </row>
    <row r="112" spans="1:5" x14ac:dyDescent="0.25">
      <c r="A112" s="19" t="s">
        <v>48</v>
      </c>
      <c r="B112" s="29">
        <f>B14+B17+B20+B21+B28+B53+B92+B94+B97+B100+B1026+B101+B90+B89</f>
        <v>851363.41</v>
      </c>
      <c r="C112" s="20" t="s">
        <v>24</v>
      </c>
      <c r="D112" s="1"/>
      <c r="E112" s="25"/>
    </row>
    <row r="113" spans="1:4" x14ac:dyDescent="0.25">
      <c r="A113" s="19" t="s">
        <v>49</v>
      </c>
      <c r="B113" s="30">
        <f>B112*1.18+B110</f>
        <v>1009828.8238</v>
      </c>
      <c r="C113" s="20" t="s">
        <v>24</v>
      </c>
      <c r="D113" s="1"/>
    </row>
    <row r="114" spans="1:4" x14ac:dyDescent="0.25">
      <c r="A114" s="19" t="s">
        <v>50</v>
      </c>
      <c r="B114" s="30">
        <f>B6+B9-B113+B4</f>
        <v>2183994.4561999999</v>
      </c>
      <c r="C114" s="20" t="s">
        <v>24</v>
      </c>
      <c r="D114" s="1"/>
    </row>
    <row r="115" spans="1:4" ht="28.5" hidden="1" x14ac:dyDescent="0.25">
      <c r="A115" s="19" t="s">
        <v>42</v>
      </c>
      <c r="B115" s="7">
        <f>B114+B8</f>
        <v>2276435.9961999999</v>
      </c>
      <c r="C115" s="20" t="s">
        <v>24</v>
      </c>
      <c r="D115" s="1"/>
    </row>
  </sheetData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лазо 36</vt:lpstr>
      <vt:lpstr>'лазо 36'!Область_печати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2021-03-02T07:37:22Z</cp:lastPrinted>
  <dcterms:created xsi:type="dcterms:W3CDTF">2016-03-18T02:51:51Z</dcterms:created>
  <dcterms:modified xsi:type="dcterms:W3CDTF">2022-02-18T01:17:50Z</dcterms:modified>
</cp:coreProperties>
</file>