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Лист1!$A$1:$E$110</definedName>
  </definedNames>
  <calcPr calcId="124519" calcMode="manual"/>
</workbook>
</file>

<file path=xl/calcChain.xml><?xml version="1.0" encoding="utf-8"?>
<calcChain xmlns="http://schemas.openxmlformats.org/spreadsheetml/2006/main">
  <c r="C8" i="1"/>
  <c r="C100"/>
  <c r="C96"/>
  <c r="C93"/>
  <c r="C87"/>
  <c r="C50"/>
  <c r="B84"/>
  <c r="B85"/>
  <c r="B86"/>
  <c r="B87"/>
  <c r="B92"/>
  <c r="B93"/>
  <c r="B96"/>
  <c r="B100"/>
  <c r="C105"/>
  <c r="B105" s="1"/>
  <c r="B104" s="1"/>
  <c r="C30"/>
  <c r="B50"/>
  <c r="C23"/>
  <c r="C20"/>
  <c r="C17"/>
  <c r="C14"/>
  <c r="C107" s="1"/>
  <c r="C11"/>
  <c r="C9" s="1"/>
  <c r="C12" s="1"/>
  <c r="C108" l="1"/>
  <c r="C104"/>
  <c r="C109"/>
  <c r="C110" s="1"/>
  <c r="B20"/>
  <c r="B17"/>
  <c r="B14"/>
  <c r="B107" l="1"/>
</calcChain>
</file>

<file path=xl/sharedStrings.xml><?xml version="1.0" encoding="utf-8"?>
<sst xmlns="http://schemas.openxmlformats.org/spreadsheetml/2006/main" count="363" uniqueCount="141">
  <si>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</si>
  <si>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</si>
  <si>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</si>
  <si>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</si>
  <si>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</si>
  <si>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</si>
  <si>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</si>
  <si>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</si>
  <si>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</si>
  <si>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</si>
  <si>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</si>
  <si>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</si>
  <si>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</si>
  <si>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</si>
  <si>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</si>
  <si>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</si>
  <si>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</si>
  <si>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</si>
  <si>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</si>
  <si>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</si>
  <si>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</si>
  <si>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</si>
  <si>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</si>
  <si>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</si>
  <si>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</si>
  <si>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</si>
  <si>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</si>
  <si>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</si>
  <si>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</si>
  <si>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</si>
  <si>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</si>
  <si>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Устранение свищей хомутами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</si>
  <si>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</si>
  <si>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 xml:space="preserve">Годовая фактическая стоимость работ (услуг) </t>
  </si>
  <si>
    <t>дом</t>
  </si>
  <si>
    <t>Перезапуск (удаление воздуха) стояков отопления</t>
  </si>
  <si>
    <t>осмотр подвала</t>
  </si>
  <si>
    <t>раз</t>
  </si>
  <si>
    <t>Адрес: ул. Столярова, д. 44</t>
  </si>
  <si>
    <t>Леонов М.В.</t>
  </si>
  <si>
    <t>Выезд а/машины по заявке</t>
  </si>
  <si>
    <t>выезд</t>
  </si>
  <si>
    <t>ремонт труб КНС</t>
  </si>
  <si>
    <t>Прочистка вентиляции</t>
  </si>
  <si>
    <t>Дератизация</t>
  </si>
  <si>
    <t>сброс воздуха со стояков отопления</t>
  </si>
  <si>
    <t>1 дом</t>
  </si>
  <si>
    <t>осмотр сантехоборудования</t>
  </si>
  <si>
    <t>Ремонт металлической двери</t>
  </si>
  <si>
    <t>Очистка канализационной сети</t>
  </si>
  <si>
    <t>Кол-во</t>
  </si>
  <si>
    <t>Ед.изм</t>
  </si>
  <si>
    <t>Сумма</t>
  </si>
  <si>
    <t>Наименование работ</t>
  </si>
  <si>
    <t>Доходы по дому: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</si>
  <si>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</si>
  <si>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</si>
  <si>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</si>
  <si>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</si>
  <si>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</si>
  <si>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</si>
  <si>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</si>
  <si>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</si>
  <si>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</si>
  <si>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>Конечное сальдо с учетом дебиторской задолженности (переплаты) на 31.12.2019 г.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</si>
  <si>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</si>
  <si>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</si>
  <si>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</t>
  </si>
  <si>
    <t>Гор. вода потр.при содер.общего имущ-ва  в МКД 3,4</t>
  </si>
  <si>
    <t>Дезинсекция "ЗКДС"</t>
  </si>
  <si>
    <t>Заделка штроб кирпячом</t>
  </si>
  <si>
    <t>Замена врезки в подвал на стояке ХВС</t>
  </si>
  <si>
    <t>шт.</t>
  </si>
  <si>
    <t>Замена врезки в подвале на розливе</t>
  </si>
  <si>
    <t>Замена электрической лампы накаливания</t>
  </si>
  <si>
    <t>Замена электропатрона с материалами при закрытой а</t>
  </si>
  <si>
    <t>Замена электропроводки</t>
  </si>
  <si>
    <t>Кирпичная кладка</t>
  </si>
  <si>
    <t>м3</t>
  </si>
  <si>
    <t>Организация мест накоп.ртуть сод-х ламп 3,4 кв. 20</t>
  </si>
  <si>
    <t>Осмотр сантех. оборудования</t>
  </si>
  <si>
    <t>Очистка подвала, Столярова д.44</t>
  </si>
  <si>
    <t>Покраска и изоляция труб отопления в подвале  жило</t>
  </si>
  <si>
    <t>Почтовый ящик 5-и секционный</t>
  </si>
  <si>
    <t>Пролив фановой трубы водой (очистка от льда)</t>
  </si>
  <si>
    <t>Протяжка контактов на электроприборах</t>
  </si>
  <si>
    <t>Прочистка внутренней канализационной сети</t>
  </si>
  <si>
    <t>1м</t>
  </si>
  <si>
    <t>Прочистка канализационной сети дворовой</t>
  </si>
  <si>
    <t>Регулировка теплоносителя</t>
  </si>
  <si>
    <t>Ремонт вентиляции</t>
  </si>
  <si>
    <t>Кв.</t>
  </si>
  <si>
    <t>Ремонт вентиляционной шахты</t>
  </si>
  <si>
    <t>Ремонт внутридомовых сетей отопления и ГВС ул. Сто</t>
  </si>
  <si>
    <t>Ремонт дверных полотен</t>
  </si>
  <si>
    <t>Смена вентиля до 20 мм</t>
  </si>
  <si>
    <t>Смена вентиля до 20 мм. (с материалом)</t>
  </si>
  <si>
    <t>Смена врезки/сборки без сварочных работ</t>
  </si>
  <si>
    <t>Смена задвижек д.80</t>
  </si>
  <si>
    <t>Смена труб ХВС д. 32 мм</t>
  </si>
  <si>
    <t>Смена труб ХВС и ГВС д.20 ППР</t>
  </si>
  <si>
    <t>Смена труб отопления д.25 ППР</t>
  </si>
  <si>
    <t>Содержание ДРС 1,2 кв.2019 г. к=0,8</t>
  </si>
  <si>
    <t>Содержание ДРС 3,4 кв. 2019 г. коэф. 0,8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</si>
  <si>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</si>
  <si>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</si>
  <si>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</si>
  <si>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</si>
  <si>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</t>
  </si>
  <si>
    <t>Управление жилым фондом 3,4 кв. 2019г. К=0,6;0,8;0</t>
  </si>
  <si>
    <t>Установка пластиковых окон в подъзд г. Чита ул. Ст</t>
  </si>
  <si>
    <t>Установка почтовых ящиков (без ст-ти почтового ящи</t>
  </si>
  <si>
    <t>Установка пружины</t>
  </si>
  <si>
    <t>Установка светильников с датчиком на движение на э</t>
  </si>
  <si>
    <t>Утепление продухов изовером</t>
  </si>
  <si>
    <t>Хол.вода потр.при содер.общ.имущ. в МКД 1,2 кв.201</t>
  </si>
  <si>
    <t>Хол.вода потр.при содер.общ.имущ. в МКД 3,4 кв.201</t>
  </si>
  <si>
    <t>Чистка врезки</t>
  </si>
  <si>
    <t>Электрическая энергия потр.при содержании общего и</t>
  </si>
  <si>
    <t>замена врезки в квартире в полипропилене</t>
  </si>
  <si>
    <t>замена стояка ГВС по квартирам</t>
  </si>
  <si>
    <t>замена стояка ХВС по квартирам</t>
  </si>
  <si>
    <t>пролив фановой трубы водой (очистка от льда)</t>
  </si>
  <si>
    <t>регулировка теплоносителя</t>
  </si>
  <si>
    <t>узел</t>
  </si>
  <si>
    <t>ремонт кровли материалом бикрост</t>
  </si>
  <si>
    <t>ремонт лестничной площадки</t>
  </si>
  <si>
    <t>смена труб ГВС и ХВС д.32 ПП</t>
  </si>
  <si>
    <t>снятие температурных параметров</t>
  </si>
  <si>
    <t>установка информационного стенда</t>
  </si>
  <si>
    <t>Управление жилым фондом 1,2 кв. 2019г. К=0,6;0,8;0,85;0,9;1</t>
  </si>
  <si>
    <t>Управление жилым фондом 3,4 кв. 2019г. К=0,6;0,8;0,85;0,9;1</t>
  </si>
  <si>
    <t>Гор. вода потр.при содер.общего имущ-ва  в МКД 1,2 кв.2019</t>
  </si>
  <si>
    <t>Гор. вода потр.при содер.общего имущ-ва  в МКД 3,4 кв.2019</t>
  </si>
  <si>
    <t>Хол.вода потр.при содер.общ.имущ. в МКД 1,2 кв.2019</t>
  </si>
  <si>
    <t>Хол.вода потр.при содер.общ.имущ. в МКД 3,4 кв.2019</t>
  </si>
  <si>
    <t>Организация мест накоп.ртуть сод-х ламп 3,4 кв. 2019</t>
  </si>
  <si>
    <t>Старшие по дому</t>
  </si>
  <si>
    <t>Установка пластиковых окон в подъзд г. Чита ул. Столярова д. 44 п.1</t>
  </si>
  <si>
    <t>Установка пластиковых окон в подъзд г. Чита ул. Столярова д. 44 п.3,4,5,6</t>
  </si>
  <si>
    <t>руб.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</si>
</sst>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4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43" fontId="8" fillId="0" borderId="0" xfId="3" applyFont="1" applyFill="1" applyAlignment="1">
      <alignment horizontal="center" vertical="center"/>
    </xf>
    <xf numFmtId="43" fontId="4" fillId="0" borderId="2" xfId="3" applyFont="1" applyFill="1" applyBorder="1" applyAlignment="1">
      <alignment vertical="center"/>
    </xf>
    <xf numFmtId="43" fontId="6" fillId="0" borderId="2" xfId="3" applyFont="1" applyFill="1" applyBorder="1" applyAlignment="1">
      <alignment vertical="center"/>
    </xf>
    <xf numFmtId="43" fontId="2" fillId="0" borderId="0" xfId="3" applyFont="1" applyFill="1" applyAlignment="1">
      <alignment vertical="center"/>
    </xf>
    <xf numFmtId="0" fontId="10" fillId="0" borderId="2" xfId="1" applyFont="1" applyFill="1" applyBorder="1" applyAlignment="1">
      <alignment horizontal="left" vertical="center"/>
    </xf>
    <xf numFmtId="164" fontId="10" fillId="0" borderId="2" xfId="1" applyNumberFormat="1" applyFont="1" applyFill="1" applyBorder="1" applyAlignment="1">
      <alignment horizontal="center" vertical="center" wrapText="1"/>
    </xf>
    <xf numFmtId="43" fontId="10" fillId="0" borderId="2" xfId="3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center"/>
    </xf>
    <xf numFmtId="43" fontId="10" fillId="0" borderId="2" xfId="3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vertical="center" wrapText="1"/>
    </xf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164" fontId="12" fillId="0" borderId="2" xfId="0" applyNumberFormat="1" applyFont="1" applyFill="1" applyBorder="1" applyAlignment="1">
      <alignment horizontal="center" vertical="center"/>
    </xf>
    <xf numFmtId="43" fontId="10" fillId="0" borderId="2" xfId="3" applyFont="1" applyFill="1" applyBorder="1" applyAlignment="1">
      <alignment vertical="center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/>
    <xf numFmtId="43" fontId="4" fillId="0" borderId="2" xfId="3" applyFont="1" applyFill="1" applyBorder="1" applyAlignment="1"/>
    <xf numFmtId="0" fontId="2" fillId="0" borderId="2" xfId="0" applyFont="1" applyFill="1" applyBorder="1" applyAlignment="1">
      <alignment horizontal="center"/>
    </xf>
    <xf numFmtId="0" fontId="4" fillId="0" borderId="0" xfId="0" applyFont="1" applyFill="1"/>
    <xf numFmtId="0" fontId="4" fillId="0" borderId="2" xfId="0" applyFont="1" applyFill="1" applyBorder="1" applyAlignment="1">
      <alignment horizontal="left" vertical="center"/>
    </xf>
    <xf numFmtId="164" fontId="4" fillId="0" borderId="2" xfId="3" applyNumberFormat="1" applyFont="1" applyFill="1" applyBorder="1" applyAlignment="1">
      <alignment horizontal="center" vertical="center"/>
    </xf>
    <xf numFmtId="43" fontId="2" fillId="0" borderId="0" xfId="0" applyNumberFormat="1" applyFont="1" applyFill="1"/>
    <xf numFmtId="164" fontId="4" fillId="0" borderId="2" xfId="0" applyNumberFormat="1" applyFont="1" applyFill="1" applyBorder="1" applyAlignment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0" fillId="3" borderId="4" xfId="0" applyFill="1" applyBorder="1"/>
    <xf numFmtId="0" fontId="0" fillId="0" borderId="0" xfId="0"/>
    <xf numFmtId="0" fontId="13" fillId="0" borderId="4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3" borderId="0" xfId="0" applyFill="1"/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3" fontId="8" fillId="0" borderId="3" xfId="3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2" fillId="0" borderId="2" xfId="2" applyFont="1" applyFill="1" applyBorder="1" applyAlignment="1" applyProtection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0"/>
  <sheetViews>
    <sheetView tabSelected="1" topLeftCell="A97" workbookViewId="0">
      <selection activeCell="K112" sqref="K112"/>
    </sheetView>
  </sheetViews>
  <sheetFormatPr defaultRowHeight="15" outlineLevelRow="1"/>
  <cols>
    <col min="1" max="1" width="64.7109375" style="13" customWidth="1"/>
    <col min="2" max="2" width="15.5703125" style="2" hidden="1" customWidth="1"/>
    <col min="3" max="3" width="20.42578125" style="20" customWidth="1"/>
    <col min="4" max="4" width="12.140625" style="4" customWidth="1"/>
    <col min="5" max="5" width="26.28515625" style="3" customWidth="1"/>
    <col min="6" max="6" width="0" style="1" hidden="1" customWidth="1"/>
    <col min="7" max="7" width="13.140625" style="1" bestFit="1" customWidth="1"/>
    <col min="8" max="16384" width="9.140625" style="1"/>
  </cols>
  <sheetData>
    <row r="1" spans="1:5" s="14" customFormat="1" ht="66.75" customHeight="1">
      <c r="A1" s="48" t="s">
        <v>9</v>
      </c>
      <c r="B1" s="48"/>
      <c r="C1" s="48"/>
      <c r="D1" s="48"/>
      <c r="E1" s="48"/>
    </row>
    <row r="2" spans="1:5" s="14" customFormat="1" ht="15.75">
      <c r="A2" s="15" t="s">
        <v>38</v>
      </c>
      <c r="B2" s="16" t="s">
        <v>32</v>
      </c>
      <c r="C2" s="50" t="s">
        <v>55</v>
      </c>
      <c r="D2" s="50"/>
      <c r="E2" s="17"/>
    </row>
    <row r="3" spans="1:5" ht="57">
      <c r="A3" s="21" t="s">
        <v>3</v>
      </c>
      <c r="B3" s="22" t="s">
        <v>0</v>
      </c>
      <c r="C3" s="23" t="s">
        <v>33</v>
      </c>
      <c r="D3" s="24" t="s">
        <v>1</v>
      </c>
      <c r="E3" s="25" t="s">
        <v>2</v>
      </c>
    </row>
    <row r="4" spans="1:5">
      <c r="A4" s="21" t="s">
        <v>56</v>
      </c>
      <c r="B4" s="22"/>
      <c r="C4" s="23">
        <v>838608.57820000011</v>
      </c>
      <c r="D4" s="54" t="s">
        <v>140</v>
      </c>
      <c r="E4" s="25"/>
    </row>
    <row r="5" spans="1:5">
      <c r="A5" s="51" t="s">
        <v>54</v>
      </c>
      <c r="B5" s="52"/>
      <c r="C5" s="52"/>
      <c r="D5" s="52"/>
      <c r="E5" s="53"/>
    </row>
    <row r="6" spans="1:5">
      <c r="A6" s="21" t="s">
        <v>57</v>
      </c>
      <c r="B6" s="22"/>
      <c r="C6" s="23">
        <v>1086630.96</v>
      </c>
      <c r="D6" s="54" t="s">
        <v>140</v>
      </c>
      <c r="E6" s="25"/>
    </row>
    <row r="7" spans="1:5">
      <c r="A7" s="21" t="s">
        <v>58</v>
      </c>
      <c r="B7" s="22"/>
      <c r="C7" s="23">
        <v>1052115.23</v>
      </c>
      <c r="D7" s="54" t="s">
        <v>140</v>
      </c>
      <c r="E7" s="25"/>
    </row>
    <row r="8" spans="1:5">
      <c r="A8" s="21" t="s">
        <v>59</v>
      </c>
      <c r="B8" s="22"/>
      <c r="C8" s="23">
        <f>C7-C6</f>
        <v>-34515.729999999981</v>
      </c>
      <c r="D8" s="54" t="s">
        <v>140</v>
      </c>
      <c r="E8" s="25"/>
    </row>
    <row r="9" spans="1:5">
      <c r="A9" s="21" t="s">
        <v>10</v>
      </c>
      <c r="B9" s="22"/>
      <c r="C9" s="23">
        <f>C11+C10</f>
        <v>108935.7</v>
      </c>
      <c r="D9" s="54" t="s">
        <v>140</v>
      </c>
      <c r="E9" s="25"/>
    </row>
    <row r="10" spans="1:5">
      <c r="A10" s="28" t="s">
        <v>39</v>
      </c>
      <c r="B10" s="29"/>
      <c r="C10" s="27">
        <v>88620.18</v>
      </c>
      <c r="D10" s="54" t="s">
        <v>140</v>
      </c>
      <c r="E10" s="26"/>
    </row>
    <row r="11" spans="1:5">
      <c r="A11" s="28" t="s">
        <v>11</v>
      </c>
      <c r="B11" s="29"/>
      <c r="C11" s="27">
        <f>792.96*12+900*12</f>
        <v>20315.52</v>
      </c>
      <c r="D11" s="54" t="s">
        <v>140</v>
      </c>
      <c r="E11" s="26"/>
    </row>
    <row r="12" spans="1:5">
      <c r="A12" s="30" t="s">
        <v>60</v>
      </c>
      <c r="B12" s="31"/>
      <c r="C12" s="32">
        <f>C6+C9</f>
        <v>1195566.6599999999</v>
      </c>
      <c r="D12" s="54" t="s">
        <v>140</v>
      </c>
      <c r="E12" s="26"/>
    </row>
    <row r="13" spans="1:5">
      <c r="A13" s="49" t="s">
        <v>12</v>
      </c>
      <c r="B13" s="49"/>
      <c r="C13" s="49"/>
      <c r="D13" s="49"/>
      <c r="E13" s="49"/>
    </row>
    <row r="14" spans="1:5" ht="15.75" thickBot="1">
      <c r="A14" s="8" t="s">
        <v>13</v>
      </c>
      <c r="B14" s="5" t="e">
        <f>#REF!</f>
        <v>#REF!</v>
      </c>
      <c r="C14" s="18">
        <f>C15+C16</f>
        <v>179178.86</v>
      </c>
      <c r="D14" s="7"/>
      <c r="E14" s="6"/>
    </row>
    <row r="15" spans="1:5" s="44" customFormat="1" ht="15.75" thickBot="1">
      <c r="A15" s="46" t="s">
        <v>130</v>
      </c>
      <c r="B15" s="46"/>
      <c r="C15" s="46">
        <v>87381.65</v>
      </c>
      <c r="D15" s="46" t="s">
        <v>5</v>
      </c>
      <c r="E15" s="46">
        <v>23239.8</v>
      </c>
    </row>
    <row r="16" spans="1:5" s="44" customFormat="1" ht="15.75" thickBot="1">
      <c r="A16" s="46" t="s">
        <v>131</v>
      </c>
      <c r="B16" s="46"/>
      <c r="C16" s="46">
        <v>91797.21</v>
      </c>
      <c r="D16" s="46" t="s">
        <v>5</v>
      </c>
      <c r="E16" s="46">
        <v>23239.8</v>
      </c>
    </row>
    <row r="17" spans="1:5" ht="29.25" thickBot="1">
      <c r="A17" s="8" t="s">
        <v>14</v>
      </c>
      <c r="B17" s="5">
        <f>B19</f>
        <v>0</v>
      </c>
      <c r="C17" s="18">
        <f>C19+C18</f>
        <v>59048.92</v>
      </c>
      <c r="D17" s="7"/>
      <c r="E17" s="6"/>
    </row>
    <row r="18" spans="1:5" s="44" customFormat="1" ht="15.75" thickBot="1">
      <c r="A18" s="46" t="s">
        <v>104</v>
      </c>
      <c r="B18" s="46"/>
      <c r="C18" s="46">
        <v>28508.07</v>
      </c>
      <c r="D18" s="46" t="s">
        <v>5</v>
      </c>
      <c r="E18" s="46">
        <v>17929.599999999999</v>
      </c>
    </row>
    <row r="19" spans="1:5" s="44" customFormat="1" ht="15.75" thickBot="1">
      <c r="A19" s="46" t="s">
        <v>105</v>
      </c>
      <c r="B19" s="46"/>
      <c r="C19" s="46">
        <v>30540.85</v>
      </c>
      <c r="D19" s="46" t="s">
        <v>5</v>
      </c>
      <c r="E19" s="46">
        <v>18398.099999999999</v>
      </c>
    </row>
    <row r="20" spans="1:5" ht="15.75" thickBot="1">
      <c r="A20" s="8" t="s">
        <v>15</v>
      </c>
      <c r="B20" s="9">
        <f>B21+B22</f>
        <v>0</v>
      </c>
      <c r="C20" s="18">
        <f>C21+C22</f>
        <v>95981.64</v>
      </c>
      <c r="D20" s="10"/>
      <c r="E20" s="33"/>
    </row>
    <row r="21" spans="1:5" s="44" customFormat="1" ht="15.75" thickBot="1">
      <c r="A21" s="46" t="s">
        <v>65</v>
      </c>
      <c r="B21" s="46"/>
      <c r="C21" s="46">
        <v>47990.82</v>
      </c>
      <c r="D21" s="46" t="s">
        <v>16</v>
      </c>
      <c r="E21" s="46">
        <v>906</v>
      </c>
    </row>
    <row r="22" spans="1:5" s="44" customFormat="1" ht="15.75" thickBot="1">
      <c r="A22" s="46" t="s">
        <v>66</v>
      </c>
      <c r="B22" s="46"/>
      <c r="C22" s="46">
        <v>47990.82</v>
      </c>
      <c r="D22" s="46" t="s">
        <v>16</v>
      </c>
      <c r="E22" s="46">
        <v>906</v>
      </c>
    </row>
    <row r="23" spans="1:5" ht="43.5" thickBot="1">
      <c r="A23" s="8" t="s">
        <v>17</v>
      </c>
      <c r="B23" s="5"/>
      <c r="C23" s="18">
        <f>SUM(C24:C29)</f>
        <v>25796.160000000003</v>
      </c>
      <c r="D23" s="7"/>
      <c r="E23" s="6"/>
    </row>
    <row r="24" spans="1:5" s="44" customFormat="1" ht="15.75" thickBot="1">
      <c r="A24" s="46" t="s">
        <v>132</v>
      </c>
      <c r="B24" s="46"/>
      <c r="C24" s="46">
        <v>2091.58</v>
      </c>
      <c r="D24" s="46" t="s">
        <v>5</v>
      </c>
      <c r="E24" s="46">
        <v>23239.8</v>
      </c>
    </row>
    <row r="25" spans="1:5" s="44" customFormat="1" ht="15.75" thickBot="1">
      <c r="A25" s="46" t="s">
        <v>133</v>
      </c>
      <c r="B25" s="46"/>
      <c r="C25" s="46">
        <v>2091.58</v>
      </c>
      <c r="D25" s="46" t="s">
        <v>5</v>
      </c>
      <c r="E25" s="46">
        <v>23239.8</v>
      </c>
    </row>
    <row r="26" spans="1:5" s="44" customFormat="1" ht="15.75" thickBot="1">
      <c r="A26" s="46" t="s">
        <v>134</v>
      </c>
      <c r="B26" s="46"/>
      <c r="C26" s="46">
        <v>1859.18</v>
      </c>
      <c r="D26" s="46" t="s">
        <v>5</v>
      </c>
      <c r="E26" s="46">
        <v>23239.8</v>
      </c>
    </row>
    <row r="27" spans="1:5" s="44" customFormat="1" ht="15.75" thickBot="1">
      <c r="A27" s="46" t="s">
        <v>135</v>
      </c>
      <c r="B27" s="46"/>
      <c r="C27" s="46">
        <v>2091.58</v>
      </c>
      <c r="D27" s="46" t="s">
        <v>5</v>
      </c>
      <c r="E27" s="46">
        <v>23239.8</v>
      </c>
    </row>
    <row r="28" spans="1:5" s="44" customFormat="1" ht="15.75" thickBot="1">
      <c r="A28" s="46" t="s">
        <v>118</v>
      </c>
      <c r="B28" s="46"/>
      <c r="C28" s="46">
        <v>8831.1200000000008</v>
      </c>
      <c r="D28" s="46" t="s">
        <v>5</v>
      </c>
      <c r="E28" s="46">
        <v>23239.8</v>
      </c>
    </row>
    <row r="29" spans="1:5" s="44" customFormat="1" ht="15.75" thickBot="1">
      <c r="A29" s="46" t="s">
        <v>118</v>
      </c>
      <c r="B29" s="46"/>
      <c r="C29" s="46">
        <v>8831.1200000000008</v>
      </c>
      <c r="D29" s="46" t="s">
        <v>5</v>
      </c>
      <c r="E29" s="46">
        <v>23239.8</v>
      </c>
    </row>
    <row r="30" spans="1:5" ht="43.5" outlineLevel="1" thickBot="1">
      <c r="A30" s="8" t="s">
        <v>18</v>
      </c>
      <c r="B30" s="34"/>
      <c r="C30" s="35">
        <f>SUM(C31:C49)</f>
        <v>421377.14</v>
      </c>
      <c r="D30" s="36"/>
      <c r="E30" s="36"/>
    </row>
    <row r="31" spans="1:5" s="44" customFormat="1" ht="15.75" thickBot="1">
      <c r="A31" s="46" t="s">
        <v>70</v>
      </c>
      <c r="B31" s="46"/>
      <c r="C31" s="46">
        <v>347.58</v>
      </c>
      <c r="D31" s="46" t="s">
        <v>5</v>
      </c>
      <c r="E31" s="46">
        <v>0.5</v>
      </c>
    </row>
    <row r="32" spans="1:5" s="44" customFormat="1" ht="15.75" thickBot="1">
      <c r="A32" s="46" t="s">
        <v>74</v>
      </c>
      <c r="B32" s="46"/>
      <c r="C32" s="46">
        <v>1111.5999999999999</v>
      </c>
      <c r="D32" s="46" t="s">
        <v>72</v>
      </c>
      <c r="E32" s="46">
        <v>14</v>
      </c>
    </row>
    <row r="33" spans="1:5" s="44" customFormat="1" ht="15.75" thickBot="1">
      <c r="A33" s="46" t="s">
        <v>75</v>
      </c>
      <c r="B33" s="46"/>
      <c r="C33" s="46">
        <v>668.46</v>
      </c>
      <c r="D33" s="46" t="s">
        <v>72</v>
      </c>
      <c r="E33" s="46">
        <v>3</v>
      </c>
    </row>
    <row r="34" spans="1:5" s="44" customFormat="1" ht="15.75" thickBot="1">
      <c r="A34" s="46" t="s">
        <v>76</v>
      </c>
      <c r="B34" s="46"/>
      <c r="C34" s="46">
        <v>5401.55</v>
      </c>
      <c r="D34" s="46" t="s">
        <v>6</v>
      </c>
      <c r="E34" s="46">
        <v>23</v>
      </c>
    </row>
    <row r="35" spans="1:5" s="44" customFormat="1" ht="15.75" thickBot="1">
      <c r="A35" s="46" t="s">
        <v>77</v>
      </c>
      <c r="B35" s="46"/>
      <c r="C35" s="46">
        <v>1079.25</v>
      </c>
      <c r="D35" s="46" t="s">
        <v>78</v>
      </c>
      <c r="E35" s="46">
        <v>0.12</v>
      </c>
    </row>
    <row r="36" spans="1:5" s="44" customFormat="1" ht="15.75" thickBot="1">
      <c r="A36" s="46" t="s">
        <v>83</v>
      </c>
      <c r="B36" s="46"/>
      <c r="C36" s="46">
        <v>7932.24</v>
      </c>
      <c r="D36" s="46" t="s">
        <v>72</v>
      </c>
      <c r="E36" s="46">
        <v>8</v>
      </c>
    </row>
    <row r="37" spans="1:5" s="44" customFormat="1" ht="15.75" thickBot="1">
      <c r="A37" s="46" t="s">
        <v>84</v>
      </c>
      <c r="B37" s="46"/>
      <c r="C37" s="46">
        <v>1107.1500000000001</v>
      </c>
      <c r="D37" s="46" t="s">
        <v>72</v>
      </c>
      <c r="E37" s="46">
        <v>3</v>
      </c>
    </row>
    <row r="38" spans="1:5" s="44" customFormat="1" ht="15.75" thickBot="1">
      <c r="A38" s="46" t="s">
        <v>85</v>
      </c>
      <c r="B38" s="46"/>
      <c r="C38" s="46">
        <v>232.36</v>
      </c>
      <c r="D38" s="46" t="s">
        <v>72</v>
      </c>
      <c r="E38" s="46">
        <v>1</v>
      </c>
    </row>
    <row r="39" spans="1:5" s="44" customFormat="1" ht="15.75" thickBot="1">
      <c r="A39" s="46" t="s">
        <v>94</v>
      </c>
      <c r="B39" s="46"/>
      <c r="C39" s="46">
        <v>1034.98</v>
      </c>
      <c r="D39" s="46" t="s">
        <v>72</v>
      </c>
      <c r="E39" s="46">
        <v>1</v>
      </c>
    </row>
    <row r="40" spans="1:5" s="44" customFormat="1" ht="15.75" thickBot="1">
      <c r="A40" s="46" t="s">
        <v>48</v>
      </c>
      <c r="B40" s="46"/>
      <c r="C40" s="46">
        <v>813.65</v>
      </c>
      <c r="D40" s="46" t="s">
        <v>72</v>
      </c>
      <c r="E40" s="46">
        <v>1</v>
      </c>
    </row>
    <row r="41" spans="1:5" s="44" customFormat="1" ht="15.75" thickBot="1">
      <c r="A41" s="46" t="s">
        <v>138</v>
      </c>
      <c r="B41" s="46"/>
      <c r="C41" s="46">
        <v>53191</v>
      </c>
      <c r="D41" s="46" t="s">
        <v>72</v>
      </c>
      <c r="E41" s="46">
        <v>1</v>
      </c>
    </row>
    <row r="42" spans="1:5" s="44" customFormat="1" ht="15.75" thickBot="1">
      <c r="A42" s="46" t="s">
        <v>139</v>
      </c>
      <c r="B42" s="46"/>
      <c r="C42" s="46">
        <v>256934</v>
      </c>
      <c r="D42" s="46" t="s">
        <v>72</v>
      </c>
      <c r="E42" s="46">
        <v>1</v>
      </c>
    </row>
    <row r="43" spans="1:5" s="44" customFormat="1" ht="15.75" thickBot="1">
      <c r="A43" s="46" t="s">
        <v>111</v>
      </c>
      <c r="B43" s="46"/>
      <c r="C43" s="46">
        <v>1545.92</v>
      </c>
      <c r="D43" s="46" t="s">
        <v>72</v>
      </c>
      <c r="E43" s="46">
        <v>8</v>
      </c>
    </row>
    <row r="44" spans="1:5" s="44" customFormat="1" ht="15.75" thickBot="1">
      <c r="A44" s="46" t="s">
        <v>112</v>
      </c>
      <c r="B44" s="46"/>
      <c r="C44" s="46">
        <v>481.8</v>
      </c>
      <c r="D44" s="46" t="s">
        <v>72</v>
      </c>
      <c r="E44" s="46">
        <v>2</v>
      </c>
    </row>
    <row r="45" spans="1:5" s="44" customFormat="1" ht="15.75" thickBot="1">
      <c r="A45" s="46" t="s">
        <v>113</v>
      </c>
      <c r="B45" s="46"/>
      <c r="C45" s="46">
        <v>4434.18</v>
      </c>
      <c r="D45" s="46" t="s">
        <v>72</v>
      </c>
      <c r="E45" s="46">
        <v>2</v>
      </c>
    </row>
    <row r="46" spans="1:5" s="44" customFormat="1" ht="15.75" thickBot="1">
      <c r="A46" s="46" t="s">
        <v>122</v>
      </c>
      <c r="B46" s="46"/>
      <c r="C46" s="46">
        <v>1786.14</v>
      </c>
      <c r="D46" s="46" t="s">
        <v>72</v>
      </c>
      <c r="E46" s="46">
        <v>6</v>
      </c>
    </row>
    <row r="47" spans="1:5" s="44" customFormat="1" ht="15.75" thickBot="1">
      <c r="A47" s="46" t="s">
        <v>125</v>
      </c>
      <c r="B47" s="46"/>
      <c r="C47" s="46">
        <v>80124</v>
      </c>
      <c r="D47" s="46" t="s">
        <v>5</v>
      </c>
      <c r="E47" s="46">
        <v>150</v>
      </c>
    </row>
    <row r="48" spans="1:5" s="44" customFormat="1" ht="15.75" thickBot="1">
      <c r="A48" s="46" t="s">
        <v>126</v>
      </c>
      <c r="B48" s="46"/>
      <c r="C48" s="46">
        <v>317</v>
      </c>
      <c r="D48" s="46" t="s">
        <v>72</v>
      </c>
      <c r="E48" s="46">
        <v>1</v>
      </c>
    </row>
    <row r="49" spans="1:6" s="44" customFormat="1" ht="15.75" thickBot="1">
      <c r="A49" s="46" t="s">
        <v>129</v>
      </c>
      <c r="B49" s="46"/>
      <c r="C49" s="46">
        <v>2834.28</v>
      </c>
      <c r="D49" s="46" t="s">
        <v>72</v>
      </c>
      <c r="E49" s="46">
        <v>6</v>
      </c>
    </row>
    <row r="50" spans="1:6" ht="43.5" thickBot="1">
      <c r="A50" s="8" t="s">
        <v>19</v>
      </c>
      <c r="B50" s="5">
        <f>SUM(B51:B58)</f>
        <v>0</v>
      </c>
      <c r="C50" s="18">
        <f>SUM(C51:C83)</f>
        <v>263835.52999999997</v>
      </c>
      <c r="D50" s="7"/>
      <c r="E50" s="6"/>
      <c r="F50" s="37" t="s">
        <v>4</v>
      </c>
    </row>
    <row r="51" spans="1:6" s="44" customFormat="1" ht="15.75" thickBot="1">
      <c r="A51" s="46" t="s">
        <v>40</v>
      </c>
      <c r="B51" s="46"/>
      <c r="C51" s="46">
        <v>3876.24</v>
      </c>
      <c r="D51" s="46" t="s">
        <v>41</v>
      </c>
      <c r="E51" s="46">
        <v>8</v>
      </c>
    </row>
    <row r="52" spans="1:6" s="44" customFormat="1" ht="15.75" thickBot="1">
      <c r="A52" s="46" t="s">
        <v>20</v>
      </c>
      <c r="B52" s="46"/>
      <c r="C52" s="46">
        <v>2428.08</v>
      </c>
      <c r="D52" s="46" t="s">
        <v>21</v>
      </c>
      <c r="E52" s="46">
        <v>3</v>
      </c>
    </row>
    <row r="53" spans="1:6" s="44" customFormat="1" ht="15.75" thickBot="1">
      <c r="A53" s="46" t="s">
        <v>71</v>
      </c>
      <c r="B53" s="46"/>
      <c r="C53" s="46">
        <v>2220.4899999999998</v>
      </c>
      <c r="D53" s="46" t="s">
        <v>72</v>
      </c>
      <c r="E53" s="46">
        <v>1</v>
      </c>
    </row>
    <row r="54" spans="1:6" s="44" customFormat="1" ht="15.75" thickBot="1">
      <c r="A54" s="46" t="s">
        <v>73</v>
      </c>
      <c r="B54" s="46"/>
      <c r="C54" s="46">
        <v>3549.08</v>
      </c>
      <c r="D54" s="46" t="s">
        <v>72</v>
      </c>
      <c r="E54" s="46">
        <v>2</v>
      </c>
    </row>
    <row r="55" spans="1:6" s="44" customFormat="1" ht="15.75" thickBot="1">
      <c r="A55" s="46" t="s">
        <v>80</v>
      </c>
      <c r="B55" s="46"/>
      <c r="C55" s="46">
        <v>398.58</v>
      </c>
      <c r="D55" s="46" t="s">
        <v>72</v>
      </c>
      <c r="E55" s="46">
        <v>2</v>
      </c>
    </row>
    <row r="56" spans="1:6" s="44" customFormat="1" ht="15.75" thickBot="1">
      <c r="A56" s="46" t="s">
        <v>49</v>
      </c>
      <c r="B56" s="46"/>
      <c r="C56" s="46">
        <v>10947.3</v>
      </c>
      <c r="D56" s="46" t="s">
        <v>6</v>
      </c>
      <c r="E56" s="46">
        <v>39</v>
      </c>
    </row>
    <row r="57" spans="1:6" s="44" customFormat="1" ht="15.75" thickBot="1">
      <c r="A57" s="46" t="s">
        <v>81</v>
      </c>
      <c r="B57" s="46"/>
      <c r="C57" s="46">
        <v>13264.66</v>
      </c>
      <c r="D57" s="46" t="s">
        <v>34</v>
      </c>
      <c r="E57" s="46">
        <v>1</v>
      </c>
    </row>
    <row r="58" spans="1:6" s="44" customFormat="1" ht="15.75" thickBot="1">
      <c r="A58" s="46" t="s">
        <v>35</v>
      </c>
      <c r="B58" s="46"/>
      <c r="C58" s="46">
        <v>1855.35</v>
      </c>
      <c r="D58" s="46" t="s">
        <v>72</v>
      </c>
      <c r="E58" s="46">
        <v>7</v>
      </c>
    </row>
    <row r="59" spans="1:6" s="44" customFormat="1" ht="15.75" thickBot="1">
      <c r="A59" s="46" t="s">
        <v>82</v>
      </c>
      <c r="B59" s="46"/>
      <c r="C59" s="46">
        <v>91239</v>
      </c>
      <c r="D59" s="46" t="s">
        <v>34</v>
      </c>
      <c r="E59" s="46">
        <v>1</v>
      </c>
    </row>
    <row r="60" spans="1:6" s="44" customFormat="1" ht="15.75" thickBot="1">
      <c r="A60" s="46" t="s">
        <v>86</v>
      </c>
      <c r="B60" s="46"/>
      <c r="C60" s="46">
        <v>3433.5</v>
      </c>
      <c r="D60" s="46" t="s">
        <v>87</v>
      </c>
      <c r="E60" s="46">
        <v>21</v>
      </c>
    </row>
    <row r="61" spans="1:6" s="44" customFormat="1" ht="15.75" thickBot="1">
      <c r="A61" s="46" t="s">
        <v>88</v>
      </c>
      <c r="B61" s="46"/>
      <c r="C61" s="46">
        <v>5157.41</v>
      </c>
      <c r="D61" s="46" t="s">
        <v>6</v>
      </c>
      <c r="E61" s="46">
        <v>16.5</v>
      </c>
    </row>
    <row r="62" spans="1:6" s="44" customFormat="1" ht="15.75" thickBot="1">
      <c r="A62" s="46" t="s">
        <v>89</v>
      </c>
      <c r="B62" s="46"/>
      <c r="C62" s="46">
        <v>2185.7199999999998</v>
      </c>
      <c r="D62" s="46" t="s">
        <v>72</v>
      </c>
      <c r="E62" s="46">
        <v>4</v>
      </c>
    </row>
    <row r="63" spans="1:6" s="44" customFormat="1" ht="15.75" thickBot="1">
      <c r="A63" s="46" t="s">
        <v>93</v>
      </c>
      <c r="B63" s="46"/>
      <c r="C63" s="46">
        <v>44061</v>
      </c>
      <c r="D63" s="46" t="s">
        <v>46</v>
      </c>
      <c r="E63" s="46">
        <v>1</v>
      </c>
    </row>
    <row r="64" spans="1:6" s="44" customFormat="1" ht="15.75" thickBot="1">
      <c r="A64" s="46" t="s">
        <v>95</v>
      </c>
      <c r="B64" s="46"/>
      <c r="C64" s="46">
        <v>1219.98</v>
      </c>
      <c r="D64" s="46" t="s">
        <v>72</v>
      </c>
      <c r="E64" s="46">
        <v>2</v>
      </c>
    </row>
    <row r="65" spans="1:5" s="44" customFormat="1" ht="15.75" thickBot="1">
      <c r="A65" s="46" t="s">
        <v>96</v>
      </c>
      <c r="B65" s="46"/>
      <c r="C65" s="46">
        <v>1918.9</v>
      </c>
      <c r="D65" s="46" t="s">
        <v>72</v>
      </c>
      <c r="E65" s="46">
        <v>1</v>
      </c>
    </row>
    <row r="66" spans="1:5" s="44" customFormat="1" ht="15.75" thickBot="1">
      <c r="A66" s="46" t="s">
        <v>97</v>
      </c>
      <c r="B66" s="46"/>
      <c r="C66" s="46">
        <v>1083.27</v>
      </c>
      <c r="D66" s="46" t="s">
        <v>72</v>
      </c>
      <c r="E66" s="46">
        <v>1</v>
      </c>
    </row>
    <row r="67" spans="1:5" s="44" customFormat="1" ht="15.75" thickBot="1">
      <c r="A67" s="46" t="s">
        <v>98</v>
      </c>
      <c r="B67" s="46"/>
      <c r="C67" s="46">
        <v>4675.2</v>
      </c>
      <c r="D67" s="46" t="s">
        <v>72</v>
      </c>
      <c r="E67" s="46">
        <v>1</v>
      </c>
    </row>
    <row r="68" spans="1:5" s="44" customFormat="1" ht="15.75" thickBot="1">
      <c r="A68" s="46" t="s">
        <v>99</v>
      </c>
      <c r="B68" s="46"/>
      <c r="C68" s="46">
        <v>11741.08</v>
      </c>
      <c r="D68" s="46" t="s">
        <v>6</v>
      </c>
      <c r="E68" s="46">
        <v>13</v>
      </c>
    </row>
    <row r="69" spans="1:5" s="44" customFormat="1" ht="15.75" thickBot="1">
      <c r="A69" s="46" t="s">
        <v>100</v>
      </c>
      <c r="B69" s="46"/>
      <c r="C69" s="46">
        <v>1605</v>
      </c>
      <c r="D69" s="46" t="s">
        <v>6</v>
      </c>
      <c r="E69" s="46">
        <v>1</v>
      </c>
    </row>
    <row r="70" spans="1:5" s="44" customFormat="1" ht="15.75" thickBot="1">
      <c r="A70" s="46" t="s">
        <v>101</v>
      </c>
      <c r="B70" s="46"/>
      <c r="C70" s="46">
        <v>3693.99</v>
      </c>
      <c r="D70" s="46" t="s">
        <v>6</v>
      </c>
      <c r="E70" s="46">
        <v>3</v>
      </c>
    </row>
    <row r="71" spans="1:5" s="44" customFormat="1" ht="15.75" thickBot="1">
      <c r="A71" s="46" t="s">
        <v>31</v>
      </c>
      <c r="B71" s="46"/>
      <c r="C71" s="46">
        <v>179.6</v>
      </c>
      <c r="D71" s="46" t="s">
        <v>72</v>
      </c>
      <c r="E71" s="46">
        <v>1</v>
      </c>
    </row>
    <row r="72" spans="1:5" s="44" customFormat="1" ht="15.75" thickBot="1">
      <c r="A72" s="46" t="s">
        <v>31</v>
      </c>
      <c r="B72" s="46"/>
      <c r="C72" s="46">
        <v>171.34</v>
      </c>
      <c r="D72" s="46" t="s">
        <v>72</v>
      </c>
      <c r="E72" s="46">
        <v>1</v>
      </c>
    </row>
    <row r="73" spans="1:5" s="44" customFormat="1" ht="15.75" thickBot="1">
      <c r="A73" s="46" t="s">
        <v>117</v>
      </c>
      <c r="B73" s="46"/>
      <c r="C73" s="46">
        <v>1492.34</v>
      </c>
      <c r="D73" s="46" t="s">
        <v>72</v>
      </c>
      <c r="E73" s="46">
        <v>1</v>
      </c>
    </row>
    <row r="74" spans="1:5" s="44" customFormat="1" ht="15.75" thickBot="1">
      <c r="A74" s="46" t="s">
        <v>119</v>
      </c>
      <c r="B74" s="46"/>
      <c r="C74" s="46">
        <v>939.41</v>
      </c>
      <c r="D74" s="46" t="s">
        <v>72</v>
      </c>
      <c r="E74" s="46">
        <v>1</v>
      </c>
    </row>
    <row r="75" spans="1:5" s="44" customFormat="1" ht="15.75" thickBot="1">
      <c r="A75" s="46" t="s">
        <v>120</v>
      </c>
      <c r="B75" s="46"/>
      <c r="C75" s="46">
        <v>15895</v>
      </c>
      <c r="D75" s="46" t="s">
        <v>21</v>
      </c>
      <c r="E75" s="46">
        <v>1</v>
      </c>
    </row>
    <row r="76" spans="1:5" s="44" customFormat="1" ht="15.75" thickBot="1">
      <c r="A76" s="46" t="s">
        <v>121</v>
      </c>
      <c r="B76" s="46"/>
      <c r="C76" s="46">
        <v>23125</v>
      </c>
      <c r="D76" s="46" t="s">
        <v>21</v>
      </c>
      <c r="E76" s="46">
        <v>1</v>
      </c>
    </row>
    <row r="77" spans="1:5" s="44" customFormat="1" ht="15.75" thickBot="1">
      <c r="A77" s="46" t="s">
        <v>36</v>
      </c>
      <c r="B77" s="46"/>
      <c r="C77" s="46">
        <v>1350.7</v>
      </c>
      <c r="D77" s="46" t="s">
        <v>37</v>
      </c>
      <c r="E77" s="46">
        <v>5</v>
      </c>
    </row>
    <row r="78" spans="1:5" s="44" customFormat="1" ht="15.75" thickBot="1">
      <c r="A78" s="46" t="s">
        <v>47</v>
      </c>
      <c r="B78" s="46"/>
      <c r="C78" s="46">
        <v>154.88</v>
      </c>
      <c r="D78" s="46" t="s">
        <v>72</v>
      </c>
      <c r="E78" s="46">
        <v>1</v>
      </c>
    </row>
    <row r="79" spans="1:5" s="44" customFormat="1" ht="15.75" thickBot="1">
      <c r="A79" s="46" t="s">
        <v>123</v>
      </c>
      <c r="B79" s="46"/>
      <c r="C79" s="46">
        <v>432.54</v>
      </c>
      <c r="D79" s="46" t="s">
        <v>124</v>
      </c>
      <c r="E79" s="46">
        <v>1</v>
      </c>
    </row>
    <row r="80" spans="1:5" s="44" customFormat="1" ht="15.75" thickBot="1">
      <c r="A80" s="46" t="s">
        <v>42</v>
      </c>
      <c r="B80" s="46"/>
      <c r="C80" s="46">
        <v>451.68</v>
      </c>
      <c r="D80" s="46" t="s">
        <v>72</v>
      </c>
      <c r="E80" s="46">
        <v>4</v>
      </c>
    </row>
    <row r="81" spans="1:5" s="44" customFormat="1" ht="15.75" thickBot="1">
      <c r="A81" s="46" t="s">
        <v>45</v>
      </c>
      <c r="B81" s="46"/>
      <c r="C81" s="46">
        <v>7458.36</v>
      </c>
      <c r="D81" s="46" t="s">
        <v>21</v>
      </c>
      <c r="E81" s="46">
        <v>12</v>
      </c>
    </row>
    <row r="82" spans="1:5" s="44" customFormat="1" ht="15.75" thickBot="1">
      <c r="A82" s="46" t="s">
        <v>127</v>
      </c>
      <c r="B82" s="46"/>
      <c r="C82" s="46">
        <v>1504</v>
      </c>
      <c r="D82" s="46" t="s">
        <v>6</v>
      </c>
      <c r="E82" s="46">
        <v>1</v>
      </c>
    </row>
    <row r="83" spans="1:5" s="44" customFormat="1" ht="15.75" thickBot="1">
      <c r="A83" s="46" t="s">
        <v>128</v>
      </c>
      <c r="B83" s="46"/>
      <c r="C83" s="46">
        <v>126.85</v>
      </c>
      <c r="D83" s="46" t="s">
        <v>72</v>
      </c>
      <c r="E83" s="46">
        <v>1</v>
      </c>
    </row>
    <row r="84" spans="1:5" ht="28.5">
      <c r="A84" s="8" t="s">
        <v>22</v>
      </c>
      <c r="B84" s="5" t="e">
        <f>#REF!+#REF!</f>
        <v>#REF!</v>
      </c>
      <c r="C84" s="18">
        <v>0</v>
      </c>
      <c r="D84" s="7"/>
      <c r="E84" s="6"/>
    </row>
    <row r="85" spans="1:5" ht="28.5">
      <c r="A85" s="8" t="s">
        <v>23</v>
      </c>
      <c r="B85" s="5" t="e">
        <f>SUM(#REF!)</f>
        <v>#REF!</v>
      </c>
      <c r="C85" s="18">
        <v>0</v>
      </c>
      <c r="D85" s="7"/>
      <c r="E85" s="6"/>
    </row>
    <row r="86" spans="1:5" ht="28.5">
      <c r="A86" s="8" t="s">
        <v>24</v>
      </c>
      <c r="B86" s="5" t="e">
        <f>#REF!</f>
        <v>#REF!</v>
      </c>
      <c r="C86" s="18">
        <v>0</v>
      </c>
      <c r="D86" s="7"/>
      <c r="E86" s="6"/>
    </row>
    <row r="87" spans="1:5" ht="29.25" thickBot="1">
      <c r="A87" s="8" t="s">
        <v>25</v>
      </c>
      <c r="B87" s="5" t="e">
        <f>#REF!+#REF!</f>
        <v>#REF!</v>
      </c>
      <c r="C87" s="18">
        <f>SUM(C88:C91)</f>
        <v>16233.180000000002</v>
      </c>
      <c r="D87" s="7"/>
      <c r="E87" s="6"/>
    </row>
    <row r="88" spans="1:5" s="44" customFormat="1" ht="15.75" thickBot="1">
      <c r="A88" s="46" t="s">
        <v>43</v>
      </c>
      <c r="B88" s="46"/>
      <c r="C88" s="46">
        <v>312.77999999999997</v>
      </c>
      <c r="D88" s="46" t="s">
        <v>6</v>
      </c>
      <c r="E88" s="46">
        <v>1</v>
      </c>
    </row>
    <row r="89" spans="1:5" s="44" customFormat="1" ht="15.75" thickBot="1">
      <c r="A89" s="46" t="s">
        <v>90</v>
      </c>
      <c r="B89" s="46"/>
      <c r="C89" s="46">
        <v>8353.3700000000008</v>
      </c>
      <c r="D89" s="46" t="s">
        <v>91</v>
      </c>
      <c r="E89" s="46">
        <v>1</v>
      </c>
    </row>
    <row r="90" spans="1:5" s="44" customFormat="1" ht="15.75" thickBot="1">
      <c r="A90" s="46" t="s">
        <v>92</v>
      </c>
      <c r="B90" s="46"/>
      <c r="C90" s="46">
        <v>7293.41</v>
      </c>
      <c r="D90" s="46" t="s">
        <v>72</v>
      </c>
      <c r="E90" s="46">
        <v>1</v>
      </c>
    </row>
    <row r="91" spans="1:5" s="44" customFormat="1" ht="15.75" thickBot="1">
      <c r="A91" s="46" t="s">
        <v>114</v>
      </c>
      <c r="B91" s="46"/>
      <c r="C91" s="46">
        <v>273.62</v>
      </c>
      <c r="D91" s="46" t="s">
        <v>5</v>
      </c>
      <c r="E91" s="46">
        <v>2</v>
      </c>
    </row>
    <row r="92" spans="1:5" ht="28.5">
      <c r="A92" s="8" t="s">
        <v>26</v>
      </c>
      <c r="B92" s="5" t="e">
        <f>#REF!</f>
        <v>#REF!</v>
      </c>
      <c r="C92" s="18">
        <v>0</v>
      </c>
      <c r="D92" s="7"/>
      <c r="E92" s="6"/>
    </row>
    <row r="93" spans="1:5" ht="29.25" thickBot="1">
      <c r="A93" s="8" t="s">
        <v>27</v>
      </c>
      <c r="B93" s="5" t="e">
        <f>B94+#REF!</f>
        <v>#REF!</v>
      </c>
      <c r="C93" s="18">
        <f>C94+C95</f>
        <v>39507.660000000003</v>
      </c>
      <c r="D93" s="7"/>
      <c r="E93" s="6"/>
    </row>
    <row r="94" spans="1:5" s="44" customFormat="1" ht="15.75" thickBot="1">
      <c r="A94" s="46" t="s">
        <v>102</v>
      </c>
      <c r="B94" s="46"/>
      <c r="C94" s="46">
        <v>18591.84</v>
      </c>
      <c r="D94" s="46" t="s">
        <v>5</v>
      </c>
      <c r="E94" s="46">
        <v>23239.8</v>
      </c>
    </row>
    <row r="95" spans="1:5" s="44" customFormat="1" ht="15.75" thickBot="1">
      <c r="A95" s="46" t="s">
        <v>103</v>
      </c>
      <c r="B95" s="46"/>
      <c r="C95" s="46">
        <v>20915.82</v>
      </c>
      <c r="D95" s="46" t="s">
        <v>5</v>
      </c>
      <c r="E95" s="46">
        <v>23239.8</v>
      </c>
    </row>
    <row r="96" spans="1:5" ht="43.5" thickBot="1">
      <c r="A96" s="8" t="s">
        <v>28</v>
      </c>
      <c r="B96" s="5" t="e">
        <f>#REF!</f>
        <v>#REF!</v>
      </c>
      <c r="C96" s="18">
        <f>SUM(C97:C99)</f>
        <v>3424.1</v>
      </c>
      <c r="D96" s="7"/>
      <c r="E96" s="6"/>
    </row>
    <row r="97" spans="1:7" s="44" customFormat="1" ht="15.75" thickBot="1">
      <c r="A97" s="46" t="s">
        <v>69</v>
      </c>
      <c r="B97" s="46"/>
      <c r="C97" s="46">
        <v>1484.1</v>
      </c>
      <c r="D97" s="46" t="s">
        <v>5</v>
      </c>
      <c r="E97" s="46">
        <v>510</v>
      </c>
    </row>
    <row r="98" spans="1:7" s="44" customFormat="1" ht="15.75" thickBot="1">
      <c r="A98" s="46" t="s">
        <v>44</v>
      </c>
      <c r="B98" s="46"/>
      <c r="C98" s="46">
        <v>970.14</v>
      </c>
      <c r="D98" s="46" t="s">
        <v>5</v>
      </c>
      <c r="E98" s="46">
        <v>683.2</v>
      </c>
    </row>
    <row r="99" spans="1:7" s="44" customFormat="1" ht="15.75" thickBot="1">
      <c r="A99" s="46" t="s">
        <v>44</v>
      </c>
      <c r="B99" s="46"/>
      <c r="C99" s="46">
        <v>969.86</v>
      </c>
      <c r="D99" s="46" t="s">
        <v>5</v>
      </c>
      <c r="E99" s="46">
        <v>683</v>
      </c>
    </row>
    <row r="100" spans="1:7" ht="57.75" thickBot="1">
      <c r="A100" s="8" t="s">
        <v>29</v>
      </c>
      <c r="B100" s="5">
        <f>SUM(B101:B101)</f>
        <v>0</v>
      </c>
      <c r="C100" s="18">
        <f>SUM(C101:C103)</f>
        <v>100496.59</v>
      </c>
      <c r="D100" s="7"/>
      <c r="E100" s="6"/>
    </row>
    <row r="101" spans="1:7" s="44" customFormat="1" ht="15.75" thickBot="1">
      <c r="A101" s="46" t="s">
        <v>136</v>
      </c>
      <c r="B101" s="46"/>
      <c r="C101" s="46">
        <v>182.51</v>
      </c>
      <c r="D101" s="46" t="s">
        <v>5</v>
      </c>
      <c r="E101" s="46">
        <v>10735.78</v>
      </c>
    </row>
    <row r="102" spans="1:7" s="44" customFormat="1" ht="15.75" thickBot="1">
      <c r="A102" s="46" t="s">
        <v>106</v>
      </c>
      <c r="B102" s="46"/>
      <c r="C102" s="46">
        <v>51947.87</v>
      </c>
      <c r="D102" s="46" t="s">
        <v>5</v>
      </c>
      <c r="E102" s="46">
        <v>21203.200000000001</v>
      </c>
    </row>
    <row r="103" spans="1:7" s="44" customFormat="1" ht="15.75" thickBot="1">
      <c r="A103" s="46" t="s">
        <v>107</v>
      </c>
      <c r="B103" s="46"/>
      <c r="C103" s="46">
        <v>48366.21</v>
      </c>
      <c r="D103" s="46" t="s">
        <v>5</v>
      </c>
      <c r="E103" s="46">
        <v>19741.3</v>
      </c>
    </row>
    <row r="104" spans="1:7">
      <c r="A104" s="8" t="s">
        <v>30</v>
      </c>
      <c r="B104" s="5">
        <f>B105</f>
        <v>3966.1016949152545</v>
      </c>
      <c r="C104" s="18">
        <f>SUM(C105:C106)</f>
        <v>32197.75</v>
      </c>
      <c r="D104" s="7"/>
      <c r="E104" s="6"/>
    </row>
    <row r="105" spans="1:7" ht="30">
      <c r="A105" s="11" t="s">
        <v>8</v>
      </c>
      <c r="B105" s="9">
        <f>C105/1.18</f>
        <v>3966.1016949152545</v>
      </c>
      <c r="C105" s="19">
        <f>E105*5*12</f>
        <v>4680</v>
      </c>
      <c r="D105" s="12" t="s">
        <v>7</v>
      </c>
      <c r="E105" s="10">
        <v>78</v>
      </c>
    </row>
    <row r="106" spans="1:7">
      <c r="A106" s="11" t="s">
        <v>137</v>
      </c>
      <c r="B106" s="9"/>
      <c r="C106" s="19">
        <v>27517.75</v>
      </c>
      <c r="D106" s="12" t="s">
        <v>140</v>
      </c>
      <c r="E106" s="10"/>
    </row>
    <row r="107" spans="1:7">
      <c r="A107" s="38" t="s">
        <v>61</v>
      </c>
      <c r="B107" s="39" t="e">
        <f>B14+B17+B20+#REF!+B50+B84+B85+B86+B87+B92+B93+B96+B100+B104</f>
        <v>#REF!</v>
      </c>
      <c r="C107" s="18">
        <f>C14+C17+C20+C23+C30+C50+C84+C85+C86+C87+C92+C93+C96+C100</f>
        <v>1204879.78</v>
      </c>
      <c r="D107" s="12" t="s">
        <v>140</v>
      </c>
      <c r="E107" s="6"/>
      <c r="G107" s="40"/>
    </row>
    <row r="108" spans="1:7">
      <c r="A108" s="38" t="s">
        <v>62</v>
      </c>
      <c r="B108" s="41"/>
      <c r="C108" s="18">
        <f>C107*1.2+C104</f>
        <v>1478053.486</v>
      </c>
      <c r="D108" s="12" t="s">
        <v>140</v>
      </c>
      <c r="E108" s="6"/>
      <c r="G108" s="40"/>
    </row>
    <row r="109" spans="1:7">
      <c r="A109" s="38" t="s">
        <v>63</v>
      </c>
      <c r="B109" s="41"/>
      <c r="C109" s="18">
        <f>C4+C6+C9-C108</f>
        <v>556121.75219999999</v>
      </c>
      <c r="D109" s="12" t="s">
        <v>140</v>
      </c>
      <c r="E109" s="6"/>
    </row>
    <row r="110" spans="1:7" ht="28.5">
      <c r="A110" s="8" t="s">
        <v>64</v>
      </c>
      <c r="B110" s="41"/>
      <c r="C110" s="18">
        <f>C109+C8</f>
        <v>521606.02220000001</v>
      </c>
      <c r="D110" s="12" t="s">
        <v>140</v>
      </c>
      <c r="E110" s="42"/>
    </row>
  </sheetData>
  <mergeCells count="4">
    <mergeCell ref="A1:E1"/>
    <mergeCell ref="A13:E13"/>
    <mergeCell ref="C2:D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55"/>
  <sheetViews>
    <sheetView topLeftCell="A142" workbookViewId="0">
      <selection activeCell="A97" activeCellId="2" sqref="A37:XFD37 A95:XFD95 A97:XFD97"/>
    </sheetView>
  </sheetViews>
  <sheetFormatPr defaultRowHeight="15"/>
  <cols>
    <col min="1" max="1" width="61.7109375" customWidth="1"/>
    <col min="2" max="2" width="48.5703125" style="44" hidden="1" customWidth="1"/>
  </cols>
  <sheetData>
    <row r="2" spans="1:5">
      <c r="A2" s="44"/>
      <c r="C2" s="44"/>
      <c r="D2" s="44"/>
      <c r="E2" s="44"/>
    </row>
    <row r="3" spans="1:5">
      <c r="A3" s="44"/>
      <c r="C3" s="44"/>
      <c r="D3" s="44"/>
      <c r="E3" s="44"/>
    </row>
    <row r="4" spans="1:5" ht="15.75" thickBot="1">
      <c r="A4" s="44"/>
      <c r="C4" s="44"/>
      <c r="D4" s="44"/>
      <c r="E4" s="44"/>
    </row>
    <row r="5" spans="1:5" ht="15.75" thickBot="1">
      <c r="A5" s="45" t="s">
        <v>53</v>
      </c>
      <c r="B5" s="45"/>
      <c r="C5" s="45" t="s">
        <v>52</v>
      </c>
      <c r="D5" s="45" t="s">
        <v>51</v>
      </c>
      <c r="E5" s="45" t="s">
        <v>50</v>
      </c>
    </row>
    <row r="6" spans="1:5" s="47" customFormat="1" ht="15.75" thickBot="1">
      <c r="A6" s="43" t="s">
        <v>65</v>
      </c>
      <c r="B6" s="43"/>
      <c r="C6" s="43">
        <v>47990.82</v>
      </c>
      <c r="D6" s="43" t="s">
        <v>16</v>
      </c>
      <c r="E6" s="43">
        <v>906</v>
      </c>
    </row>
    <row r="7" spans="1:5" ht="15.75" thickBot="1">
      <c r="A7" s="46"/>
      <c r="B7" s="46"/>
      <c r="C7" s="46">
        <v>47990.82</v>
      </c>
      <c r="D7" s="46"/>
      <c r="E7" s="46">
        <v>906</v>
      </c>
    </row>
    <row r="8" spans="1:5" s="47" customFormat="1" ht="15.75" thickBot="1">
      <c r="A8" s="43" t="s">
        <v>66</v>
      </c>
      <c r="B8" s="43"/>
      <c r="C8" s="43">
        <v>47990.82</v>
      </c>
      <c r="D8" s="43" t="s">
        <v>16</v>
      </c>
      <c r="E8" s="43">
        <v>906</v>
      </c>
    </row>
    <row r="9" spans="1:5" ht="15.75" thickBot="1">
      <c r="A9" s="46"/>
      <c r="B9" s="46"/>
      <c r="C9" s="46">
        <v>47990.82</v>
      </c>
      <c r="D9" s="46"/>
      <c r="E9" s="46">
        <v>906</v>
      </c>
    </row>
    <row r="10" spans="1:5" s="47" customFormat="1" ht="15.75" thickBot="1">
      <c r="A10" s="43" t="s">
        <v>40</v>
      </c>
      <c r="B10" s="43"/>
      <c r="C10" s="43">
        <v>3876.24</v>
      </c>
      <c r="D10" s="43" t="s">
        <v>41</v>
      </c>
      <c r="E10" s="43">
        <v>8</v>
      </c>
    </row>
    <row r="11" spans="1:5" ht="15.75" thickBot="1">
      <c r="A11" s="46"/>
      <c r="B11" s="46"/>
      <c r="C11" s="46">
        <v>3876.24</v>
      </c>
      <c r="D11" s="46"/>
      <c r="E11" s="46">
        <v>8</v>
      </c>
    </row>
    <row r="12" spans="1:5" s="47" customFormat="1" ht="15.75" thickBot="1">
      <c r="A12" s="43" t="s">
        <v>67</v>
      </c>
      <c r="B12" s="43"/>
      <c r="C12" s="43">
        <v>2091.58</v>
      </c>
      <c r="D12" s="43" t="s">
        <v>5</v>
      </c>
      <c r="E12" s="43">
        <v>23239.8</v>
      </c>
    </row>
    <row r="13" spans="1:5" ht="15.75" thickBot="1">
      <c r="A13" s="46"/>
      <c r="B13" s="46"/>
      <c r="C13" s="46">
        <v>2091.58</v>
      </c>
      <c r="D13" s="46"/>
      <c r="E13" s="46">
        <v>23239.8</v>
      </c>
    </row>
    <row r="14" spans="1:5" s="47" customFormat="1" ht="15.75" thickBot="1">
      <c r="A14" s="43" t="s">
        <v>68</v>
      </c>
      <c r="B14" s="43"/>
      <c r="C14" s="43">
        <v>2091.58</v>
      </c>
      <c r="D14" s="43" t="s">
        <v>5</v>
      </c>
      <c r="E14" s="43">
        <v>23239.8</v>
      </c>
    </row>
    <row r="15" spans="1:5" ht="15.75" thickBot="1">
      <c r="A15" s="46"/>
      <c r="B15" s="46"/>
      <c r="C15" s="46">
        <v>2091.58</v>
      </c>
      <c r="D15" s="46"/>
      <c r="E15" s="46">
        <v>23239.8</v>
      </c>
    </row>
    <row r="16" spans="1:5" s="47" customFormat="1" ht="15.75" thickBot="1">
      <c r="A16" s="43" t="s">
        <v>69</v>
      </c>
      <c r="B16" s="43"/>
      <c r="C16" s="43">
        <v>1484.1</v>
      </c>
      <c r="D16" s="43" t="s">
        <v>5</v>
      </c>
      <c r="E16" s="43">
        <v>510</v>
      </c>
    </row>
    <row r="17" spans="1:5" ht="15.75" thickBot="1">
      <c r="A17" s="46"/>
      <c r="B17" s="46"/>
      <c r="C17" s="46">
        <v>1484.1</v>
      </c>
      <c r="D17" s="46"/>
      <c r="E17" s="46">
        <v>510</v>
      </c>
    </row>
    <row r="18" spans="1:5" s="47" customFormat="1" ht="15.75" thickBot="1">
      <c r="A18" s="43" t="s">
        <v>44</v>
      </c>
      <c r="B18" s="43"/>
      <c r="C18" s="43">
        <v>970.14</v>
      </c>
      <c r="D18" s="43" t="s">
        <v>5</v>
      </c>
      <c r="E18" s="43">
        <v>683.2</v>
      </c>
    </row>
    <row r="19" spans="1:5" s="47" customFormat="1" ht="15.75" thickBot="1">
      <c r="A19" s="43" t="s">
        <v>44</v>
      </c>
      <c r="B19" s="43"/>
      <c r="C19" s="43">
        <v>969.86</v>
      </c>
      <c r="D19" s="43" t="s">
        <v>5</v>
      </c>
      <c r="E19" s="43">
        <v>683</v>
      </c>
    </row>
    <row r="20" spans="1:5" ht="15.75" thickBot="1">
      <c r="A20" s="46"/>
      <c r="B20" s="46"/>
      <c r="C20" s="46">
        <v>1940</v>
      </c>
      <c r="D20" s="46"/>
      <c r="E20" s="46">
        <v>1366.2</v>
      </c>
    </row>
    <row r="21" spans="1:5" s="47" customFormat="1" ht="15.75" thickBot="1">
      <c r="A21" s="43" t="s">
        <v>70</v>
      </c>
      <c r="B21" s="43"/>
      <c r="C21" s="43">
        <v>347.58</v>
      </c>
      <c r="D21" s="43" t="s">
        <v>5</v>
      </c>
      <c r="E21" s="43">
        <v>0.5</v>
      </c>
    </row>
    <row r="22" spans="1:5" ht="15.75" thickBot="1">
      <c r="A22" s="46"/>
      <c r="B22" s="46"/>
      <c r="C22" s="46">
        <v>347.58</v>
      </c>
      <c r="D22" s="46"/>
      <c r="E22" s="46">
        <v>0.5</v>
      </c>
    </row>
    <row r="23" spans="1:5" s="47" customFormat="1" ht="15.75" thickBot="1">
      <c r="A23" s="43" t="s">
        <v>20</v>
      </c>
      <c r="B23" s="43"/>
      <c r="C23" s="43">
        <v>2428.08</v>
      </c>
      <c r="D23" s="43" t="s">
        <v>21</v>
      </c>
      <c r="E23" s="43">
        <v>3</v>
      </c>
    </row>
    <row r="24" spans="1:5" ht="15.75" thickBot="1">
      <c r="A24" s="46"/>
      <c r="B24" s="46"/>
      <c r="C24" s="46">
        <v>2428.08</v>
      </c>
      <c r="D24" s="46"/>
      <c r="E24" s="46">
        <v>3</v>
      </c>
    </row>
    <row r="25" spans="1:5" s="47" customFormat="1" ht="15.75" thickBot="1">
      <c r="A25" s="43" t="s">
        <v>71</v>
      </c>
      <c r="B25" s="43"/>
      <c r="C25" s="43">
        <v>2220.4899999999998</v>
      </c>
      <c r="D25" s="43" t="s">
        <v>72</v>
      </c>
      <c r="E25" s="43">
        <v>1</v>
      </c>
    </row>
    <row r="26" spans="1:5" ht="15.75" thickBot="1">
      <c r="A26" s="46"/>
      <c r="B26" s="46"/>
      <c r="C26" s="46">
        <v>2220.4899999999998</v>
      </c>
      <c r="D26" s="46"/>
      <c r="E26" s="46">
        <v>1</v>
      </c>
    </row>
    <row r="27" spans="1:5" s="47" customFormat="1" ht="15.75" thickBot="1">
      <c r="A27" s="43" t="s">
        <v>73</v>
      </c>
      <c r="B27" s="43"/>
      <c r="C27" s="43">
        <v>3549.08</v>
      </c>
      <c r="D27" s="43" t="s">
        <v>72</v>
      </c>
      <c r="E27" s="43">
        <v>2</v>
      </c>
    </row>
    <row r="28" spans="1:5" ht="15.75" thickBot="1">
      <c r="A28" s="46"/>
      <c r="B28" s="46"/>
      <c r="C28" s="46">
        <v>3549.08</v>
      </c>
      <c r="D28" s="46"/>
      <c r="E28" s="46">
        <v>2</v>
      </c>
    </row>
    <row r="29" spans="1:5" s="47" customFormat="1" ht="15.75" thickBot="1">
      <c r="A29" s="43" t="s">
        <v>74</v>
      </c>
      <c r="B29" s="43"/>
      <c r="C29" s="43">
        <v>1111.5999999999999</v>
      </c>
      <c r="D29" s="43" t="s">
        <v>72</v>
      </c>
      <c r="E29" s="43">
        <v>14</v>
      </c>
    </row>
    <row r="30" spans="1:5" ht="15.75" thickBot="1">
      <c r="A30" s="46"/>
      <c r="B30" s="46"/>
      <c r="C30" s="46">
        <v>1111.5999999999999</v>
      </c>
      <c r="D30" s="46"/>
      <c r="E30" s="46">
        <v>14</v>
      </c>
    </row>
    <row r="31" spans="1:5" s="47" customFormat="1" ht="15.75" thickBot="1">
      <c r="A31" s="43" t="s">
        <v>75</v>
      </c>
      <c r="B31" s="43"/>
      <c r="C31" s="43">
        <v>668.46</v>
      </c>
      <c r="D31" s="43" t="s">
        <v>72</v>
      </c>
      <c r="E31" s="43">
        <v>3</v>
      </c>
    </row>
    <row r="32" spans="1:5" ht="15.75" thickBot="1">
      <c r="A32" s="43"/>
      <c r="B32" s="46"/>
      <c r="C32" s="46">
        <v>668.46</v>
      </c>
      <c r="D32" s="46"/>
      <c r="E32" s="46">
        <v>3</v>
      </c>
    </row>
    <row r="33" spans="1:5" s="47" customFormat="1" ht="15.75" thickBot="1">
      <c r="A33" s="43" t="s">
        <v>76</v>
      </c>
      <c r="B33" s="43"/>
      <c r="C33" s="43">
        <v>5401.55</v>
      </c>
      <c r="D33" s="43" t="s">
        <v>6</v>
      </c>
      <c r="E33" s="43">
        <v>23</v>
      </c>
    </row>
    <row r="34" spans="1:5" ht="15.75" thickBot="1">
      <c r="A34" s="46"/>
      <c r="B34" s="46"/>
      <c r="C34" s="46">
        <v>5401.55</v>
      </c>
      <c r="D34" s="46"/>
      <c r="E34" s="46">
        <v>23</v>
      </c>
    </row>
    <row r="35" spans="1:5" s="47" customFormat="1" ht="15.75" thickBot="1">
      <c r="A35" s="43" t="s">
        <v>77</v>
      </c>
      <c r="B35" s="43"/>
      <c r="C35" s="43">
        <v>1079.25</v>
      </c>
      <c r="D35" s="43" t="s">
        <v>78</v>
      </c>
      <c r="E35" s="43">
        <v>0.12</v>
      </c>
    </row>
    <row r="36" spans="1:5" ht="15.75" thickBot="1">
      <c r="A36" s="46"/>
      <c r="B36" s="46"/>
      <c r="C36" s="46">
        <v>1079.25</v>
      </c>
      <c r="D36" s="46"/>
      <c r="E36" s="46">
        <v>0.12</v>
      </c>
    </row>
    <row r="37" spans="1:5" s="47" customFormat="1" ht="15.75" thickBot="1">
      <c r="A37" s="43" t="s">
        <v>79</v>
      </c>
      <c r="B37" s="43"/>
      <c r="C37" s="43">
        <v>182.51</v>
      </c>
      <c r="D37" s="43" t="s">
        <v>5</v>
      </c>
      <c r="E37" s="43">
        <v>10735.78</v>
      </c>
    </row>
    <row r="38" spans="1:5" ht="15.75" thickBot="1">
      <c r="A38" s="46"/>
      <c r="B38" s="46"/>
      <c r="C38" s="46">
        <v>182.51</v>
      </c>
      <c r="D38" s="46"/>
      <c r="E38" s="46">
        <v>10735.78</v>
      </c>
    </row>
    <row r="39" spans="1:5" s="47" customFormat="1" ht="15.75" thickBot="1">
      <c r="A39" s="43" t="s">
        <v>80</v>
      </c>
      <c r="B39" s="43"/>
      <c r="C39" s="43">
        <v>398.58</v>
      </c>
      <c r="D39" s="43" t="s">
        <v>72</v>
      </c>
      <c r="E39" s="43">
        <v>2</v>
      </c>
    </row>
    <row r="40" spans="1:5" ht="15.75" thickBot="1">
      <c r="A40" s="46"/>
      <c r="B40" s="46"/>
      <c r="C40" s="46">
        <v>398.58</v>
      </c>
      <c r="D40" s="46"/>
      <c r="E40" s="46">
        <v>2</v>
      </c>
    </row>
    <row r="41" spans="1:5" s="47" customFormat="1" ht="15.75" thickBot="1">
      <c r="A41" s="43" t="s">
        <v>49</v>
      </c>
      <c r="B41" s="43"/>
      <c r="C41" s="43">
        <v>10947.3</v>
      </c>
      <c r="D41" s="43" t="s">
        <v>6</v>
      </c>
      <c r="E41" s="43">
        <v>39</v>
      </c>
    </row>
    <row r="42" spans="1:5" ht="15.75" thickBot="1">
      <c r="A42" s="46"/>
      <c r="B42" s="46"/>
      <c r="C42" s="46">
        <v>10947.3</v>
      </c>
      <c r="D42" s="46"/>
      <c r="E42" s="46">
        <v>39</v>
      </c>
    </row>
    <row r="43" spans="1:5" s="47" customFormat="1" ht="15.75" thickBot="1">
      <c r="A43" s="43" t="s">
        <v>81</v>
      </c>
      <c r="B43" s="43"/>
      <c r="C43" s="43">
        <v>13264.66</v>
      </c>
      <c r="D43" s="43" t="s">
        <v>34</v>
      </c>
      <c r="E43" s="43">
        <v>1</v>
      </c>
    </row>
    <row r="44" spans="1:5" ht="15.75" thickBot="1">
      <c r="A44" s="46"/>
      <c r="B44" s="46"/>
      <c r="C44" s="46">
        <v>13264.66</v>
      </c>
      <c r="D44" s="46"/>
      <c r="E44" s="46">
        <v>1</v>
      </c>
    </row>
    <row r="45" spans="1:5" s="47" customFormat="1" ht="15.75" thickBot="1">
      <c r="A45" s="43" t="s">
        <v>35</v>
      </c>
      <c r="B45" s="43"/>
      <c r="C45" s="43">
        <v>1855.35</v>
      </c>
      <c r="D45" s="43" t="s">
        <v>72</v>
      </c>
      <c r="E45" s="43">
        <v>7</v>
      </c>
    </row>
    <row r="46" spans="1:5" ht="15.75" thickBot="1">
      <c r="A46" s="46"/>
      <c r="B46" s="46"/>
      <c r="C46" s="46">
        <v>1855.35</v>
      </c>
      <c r="D46" s="46"/>
      <c r="E46" s="46">
        <v>7</v>
      </c>
    </row>
    <row r="47" spans="1:5" s="47" customFormat="1" ht="15.75" thickBot="1">
      <c r="A47" s="43" t="s">
        <v>82</v>
      </c>
      <c r="B47" s="43"/>
      <c r="C47" s="43">
        <v>91239</v>
      </c>
      <c r="D47" s="43" t="s">
        <v>34</v>
      </c>
      <c r="E47" s="43">
        <v>1</v>
      </c>
    </row>
    <row r="48" spans="1:5" ht="15.75" thickBot="1">
      <c r="A48" s="46"/>
      <c r="B48" s="46"/>
      <c r="C48" s="46">
        <v>91239</v>
      </c>
      <c r="D48" s="46"/>
      <c r="E48" s="46">
        <v>1</v>
      </c>
    </row>
    <row r="49" spans="1:5" s="47" customFormat="1" ht="15.75" thickBot="1">
      <c r="A49" s="43" t="s">
        <v>83</v>
      </c>
      <c r="B49" s="43"/>
      <c r="C49" s="43">
        <v>7932.24</v>
      </c>
      <c r="D49" s="43" t="s">
        <v>72</v>
      </c>
      <c r="E49" s="43">
        <v>8</v>
      </c>
    </row>
    <row r="50" spans="1:5" ht="15.75" thickBot="1">
      <c r="A50" s="46"/>
      <c r="B50" s="46"/>
      <c r="C50" s="46">
        <v>7932.24</v>
      </c>
      <c r="D50" s="46"/>
      <c r="E50" s="46">
        <v>8</v>
      </c>
    </row>
    <row r="51" spans="1:5" s="47" customFormat="1" ht="15.75" thickBot="1">
      <c r="A51" s="43" t="s">
        <v>84</v>
      </c>
      <c r="B51" s="43"/>
      <c r="C51" s="43">
        <v>1107.1500000000001</v>
      </c>
      <c r="D51" s="43" t="s">
        <v>72</v>
      </c>
      <c r="E51" s="43">
        <v>3</v>
      </c>
    </row>
    <row r="52" spans="1:5" ht="15.75" thickBot="1">
      <c r="A52" s="46"/>
      <c r="B52" s="46"/>
      <c r="C52" s="46">
        <v>1107.1500000000001</v>
      </c>
      <c r="D52" s="46"/>
      <c r="E52" s="46">
        <v>3</v>
      </c>
    </row>
    <row r="53" spans="1:5" s="47" customFormat="1" ht="15.75" thickBot="1">
      <c r="A53" s="43" t="s">
        <v>85</v>
      </c>
      <c r="B53" s="43"/>
      <c r="C53" s="43">
        <v>232.36</v>
      </c>
      <c r="D53" s="43" t="s">
        <v>72</v>
      </c>
      <c r="E53" s="43">
        <v>1</v>
      </c>
    </row>
    <row r="54" spans="1:5" ht="15.75" thickBot="1">
      <c r="A54" s="46"/>
      <c r="B54" s="46"/>
      <c r="C54" s="46">
        <v>232.36</v>
      </c>
      <c r="D54" s="46"/>
      <c r="E54" s="46">
        <v>1</v>
      </c>
    </row>
    <row r="55" spans="1:5" s="47" customFormat="1" ht="15.75" thickBot="1">
      <c r="A55" s="43" t="s">
        <v>43</v>
      </c>
      <c r="B55" s="43"/>
      <c r="C55" s="43">
        <v>312.77999999999997</v>
      </c>
      <c r="D55" s="43" t="s">
        <v>6</v>
      </c>
      <c r="E55" s="43">
        <v>1</v>
      </c>
    </row>
    <row r="56" spans="1:5" ht="15.75" thickBot="1">
      <c r="A56" s="46"/>
      <c r="B56" s="46"/>
      <c r="C56" s="46">
        <v>312.77999999999997</v>
      </c>
      <c r="D56" s="46"/>
      <c r="E56" s="46">
        <v>1</v>
      </c>
    </row>
    <row r="57" spans="1:5" s="47" customFormat="1" ht="15.75" thickBot="1">
      <c r="A57" s="43" t="s">
        <v>86</v>
      </c>
      <c r="B57" s="43"/>
      <c r="C57" s="43">
        <v>3433.5</v>
      </c>
      <c r="D57" s="43" t="s">
        <v>87</v>
      </c>
      <c r="E57" s="43">
        <v>21</v>
      </c>
    </row>
    <row r="58" spans="1:5" ht="15.75" thickBot="1">
      <c r="A58" s="46"/>
      <c r="B58" s="46"/>
      <c r="C58" s="46">
        <v>3433.5</v>
      </c>
      <c r="D58" s="46"/>
      <c r="E58" s="46">
        <v>21</v>
      </c>
    </row>
    <row r="59" spans="1:5" s="47" customFormat="1" ht="15.75" thickBot="1">
      <c r="A59" s="43" t="s">
        <v>88</v>
      </c>
      <c r="B59" s="43"/>
      <c r="C59" s="43">
        <v>5157.41</v>
      </c>
      <c r="D59" s="43" t="s">
        <v>6</v>
      </c>
      <c r="E59" s="43">
        <v>16.5</v>
      </c>
    </row>
    <row r="60" spans="1:5" ht="15.75" thickBot="1">
      <c r="A60" s="46"/>
      <c r="B60" s="46"/>
      <c r="C60" s="46">
        <v>5157.41</v>
      </c>
      <c r="D60" s="46"/>
      <c r="E60" s="46">
        <v>16.5</v>
      </c>
    </row>
    <row r="61" spans="1:5" s="47" customFormat="1" ht="15.75" thickBot="1">
      <c r="A61" s="43" t="s">
        <v>89</v>
      </c>
      <c r="B61" s="43"/>
      <c r="C61" s="43">
        <v>2185.7199999999998</v>
      </c>
      <c r="D61" s="43" t="s">
        <v>72</v>
      </c>
      <c r="E61" s="43">
        <v>4</v>
      </c>
    </row>
    <row r="62" spans="1:5" ht="15.75" thickBot="1">
      <c r="A62" s="46"/>
      <c r="B62" s="46"/>
      <c r="C62" s="46">
        <v>2185.7199999999998</v>
      </c>
      <c r="D62" s="46"/>
      <c r="E62" s="46">
        <v>4</v>
      </c>
    </row>
    <row r="63" spans="1:5" s="47" customFormat="1" ht="15.75" thickBot="1">
      <c r="A63" s="43" t="s">
        <v>90</v>
      </c>
      <c r="B63" s="43"/>
      <c r="C63" s="43">
        <v>8353.3700000000008</v>
      </c>
      <c r="D63" s="43" t="s">
        <v>91</v>
      </c>
      <c r="E63" s="43">
        <v>1</v>
      </c>
    </row>
    <row r="64" spans="1:5" ht="15.75" thickBot="1">
      <c r="A64" s="46"/>
      <c r="B64" s="46"/>
      <c r="C64" s="46">
        <v>8353.3700000000008</v>
      </c>
      <c r="D64" s="46"/>
      <c r="E64" s="46">
        <v>1</v>
      </c>
    </row>
    <row r="65" spans="1:5" s="47" customFormat="1" ht="15.75" thickBot="1">
      <c r="A65" s="43" t="s">
        <v>92</v>
      </c>
      <c r="B65" s="43"/>
      <c r="C65" s="43">
        <v>7293.41</v>
      </c>
      <c r="D65" s="43" t="s">
        <v>72</v>
      </c>
      <c r="E65" s="43">
        <v>1</v>
      </c>
    </row>
    <row r="66" spans="1:5" ht="15.75" thickBot="1">
      <c r="A66" s="46"/>
      <c r="B66" s="46"/>
      <c r="C66" s="46">
        <v>7293.41</v>
      </c>
      <c r="D66" s="46"/>
      <c r="E66" s="46">
        <v>1</v>
      </c>
    </row>
    <row r="67" spans="1:5" s="47" customFormat="1" ht="15.75" thickBot="1">
      <c r="A67" s="43" t="s">
        <v>93</v>
      </c>
      <c r="B67" s="43"/>
      <c r="C67" s="43">
        <v>44061</v>
      </c>
      <c r="D67" s="43" t="s">
        <v>46</v>
      </c>
      <c r="E67" s="43">
        <v>1</v>
      </c>
    </row>
    <row r="68" spans="1:5" ht="15.75" thickBot="1">
      <c r="A68" s="46"/>
      <c r="B68" s="46"/>
      <c r="C68" s="46">
        <v>44061</v>
      </c>
      <c r="D68" s="46"/>
      <c r="E68" s="46">
        <v>1</v>
      </c>
    </row>
    <row r="69" spans="1:5" s="47" customFormat="1" ht="15.75" thickBot="1">
      <c r="A69" s="43" t="s">
        <v>94</v>
      </c>
      <c r="B69" s="43"/>
      <c r="C69" s="43">
        <v>1034.98</v>
      </c>
      <c r="D69" s="43" t="s">
        <v>72</v>
      </c>
      <c r="E69" s="43">
        <v>1</v>
      </c>
    </row>
    <row r="70" spans="1:5" ht="15.75" thickBot="1">
      <c r="A70" s="46"/>
      <c r="B70" s="46"/>
      <c r="C70" s="46">
        <v>1034.98</v>
      </c>
      <c r="D70" s="46"/>
      <c r="E70" s="46">
        <v>1</v>
      </c>
    </row>
    <row r="71" spans="1:5" s="47" customFormat="1" ht="15.75" thickBot="1">
      <c r="A71" s="43" t="s">
        <v>48</v>
      </c>
      <c r="B71" s="43"/>
      <c r="C71" s="43">
        <v>813.65</v>
      </c>
      <c r="D71" s="43" t="s">
        <v>72</v>
      </c>
      <c r="E71" s="43">
        <v>1</v>
      </c>
    </row>
    <row r="72" spans="1:5" ht="15.75" thickBot="1">
      <c r="A72" s="46"/>
      <c r="B72" s="46"/>
      <c r="C72" s="46">
        <v>813.65</v>
      </c>
      <c r="D72" s="46"/>
      <c r="E72" s="46">
        <v>1</v>
      </c>
    </row>
    <row r="73" spans="1:5" s="47" customFormat="1" ht="15.75" thickBot="1">
      <c r="A73" s="43" t="s">
        <v>95</v>
      </c>
      <c r="B73" s="43"/>
      <c r="C73" s="43">
        <v>1219.98</v>
      </c>
      <c r="D73" s="43" t="s">
        <v>72</v>
      </c>
      <c r="E73" s="43">
        <v>2</v>
      </c>
    </row>
    <row r="74" spans="1:5" ht="15.75" thickBot="1">
      <c r="A74" s="46"/>
      <c r="B74" s="46"/>
      <c r="C74" s="46">
        <v>1219.98</v>
      </c>
      <c r="D74" s="46"/>
      <c r="E74" s="46">
        <v>2</v>
      </c>
    </row>
    <row r="75" spans="1:5" s="47" customFormat="1" ht="15.75" thickBot="1">
      <c r="A75" s="43" t="s">
        <v>96</v>
      </c>
      <c r="B75" s="43"/>
      <c r="C75" s="43">
        <v>1918.9</v>
      </c>
      <c r="D75" s="43" t="s">
        <v>72</v>
      </c>
      <c r="E75" s="43">
        <v>1</v>
      </c>
    </row>
    <row r="76" spans="1:5" ht="15.75" thickBot="1">
      <c r="A76" s="46"/>
      <c r="B76" s="46"/>
      <c r="C76" s="46">
        <v>1918.9</v>
      </c>
      <c r="D76" s="46"/>
      <c r="E76" s="46">
        <v>1</v>
      </c>
    </row>
    <row r="77" spans="1:5" s="47" customFormat="1" ht="15.75" thickBot="1">
      <c r="A77" s="43" t="s">
        <v>97</v>
      </c>
      <c r="B77" s="43"/>
      <c r="C77" s="43">
        <v>1083.27</v>
      </c>
      <c r="D77" s="43" t="s">
        <v>72</v>
      </c>
      <c r="E77" s="43">
        <v>1</v>
      </c>
    </row>
    <row r="78" spans="1:5" ht="15.75" thickBot="1">
      <c r="A78" s="46"/>
      <c r="B78" s="46"/>
      <c r="C78" s="46">
        <v>1083.27</v>
      </c>
      <c r="D78" s="46"/>
      <c r="E78" s="46">
        <v>1</v>
      </c>
    </row>
    <row r="79" spans="1:5" s="47" customFormat="1" ht="15.75" thickBot="1">
      <c r="A79" s="43" t="s">
        <v>98</v>
      </c>
      <c r="B79" s="43"/>
      <c r="C79" s="43">
        <v>4675.2</v>
      </c>
      <c r="D79" s="43" t="s">
        <v>72</v>
      </c>
      <c r="E79" s="43">
        <v>1</v>
      </c>
    </row>
    <row r="80" spans="1:5" ht="15.75" thickBot="1">
      <c r="A80" s="46"/>
      <c r="B80" s="46"/>
      <c r="C80" s="46">
        <v>4675.2</v>
      </c>
      <c r="D80" s="46"/>
      <c r="E80" s="46">
        <v>1</v>
      </c>
    </row>
    <row r="81" spans="1:5" s="47" customFormat="1" ht="15.75" thickBot="1">
      <c r="A81" s="43" t="s">
        <v>99</v>
      </c>
      <c r="B81" s="43"/>
      <c r="C81" s="43">
        <v>11741.08</v>
      </c>
      <c r="D81" s="43" t="s">
        <v>6</v>
      </c>
      <c r="E81" s="43">
        <v>13</v>
      </c>
    </row>
    <row r="82" spans="1:5" ht="15.75" thickBot="1">
      <c r="A82" s="46"/>
      <c r="B82" s="46"/>
      <c r="C82" s="46">
        <v>11741.08</v>
      </c>
      <c r="D82" s="46"/>
      <c r="E82" s="46">
        <v>13</v>
      </c>
    </row>
    <row r="83" spans="1:5" s="47" customFormat="1" ht="15.75" thickBot="1">
      <c r="A83" s="43" t="s">
        <v>100</v>
      </c>
      <c r="B83" s="43"/>
      <c r="C83" s="43">
        <v>1605</v>
      </c>
      <c r="D83" s="43" t="s">
        <v>6</v>
      </c>
      <c r="E83" s="43">
        <v>1</v>
      </c>
    </row>
    <row r="84" spans="1:5" ht="15.75" thickBot="1">
      <c r="A84" s="46"/>
      <c r="B84" s="46"/>
      <c r="C84" s="46">
        <v>1605</v>
      </c>
      <c r="D84" s="46"/>
      <c r="E84" s="46">
        <v>1</v>
      </c>
    </row>
    <row r="85" spans="1:5" s="47" customFormat="1" ht="15.75" thickBot="1">
      <c r="A85" s="43" t="s">
        <v>101</v>
      </c>
      <c r="B85" s="43"/>
      <c r="C85" s="43">
        <v>3693.99</v>
      </c>
      <c r="D85" s="43" t="s">
        <v>6</v>
      </c>
      <c r="E85" s="43">
        <v>3</v>
      </c>
    </row>
    <row r="86" spans="1:5" ht="15.75" thickBot="1">
      <c r="A86" s="46"/>
      <c r="B86" s="46"/>
      <c r="C86" s="46">
        <v>3693.99</v>
      </c>
      <c r="D86" s="46"/>
      <c r="E86" s="46">
        <v>3</v>
      </c>
    </row>
    <row r="87" spans="1:5" s="47" customFormat="1" ht="15.75" thickBot="1">
      <c r="A87" s="43" t="s">
        <v>102</v>
      </c>
      <c r="B87" s="43"/>
      <c r="C87" s="43">
        <v>18591.84</v>
      </c>
      <c r="D87" s="43" t="s">
        <v>5</v>
      </c>
      <c r="E87" s="43">
        <v>23239.8</v>
      </c>
    </row>
    <row r="88" spans="1:5" ht="15.75" thickBot="1">
      <c r="A88" s="46"/>
      <c r="B88" s="46"/>
      <c r="C88" s="46">
        <v>18591.84</v>
      </c>
      <c r="D88" s="46"/>
      <c r="E88" s="46">
        <v>23239.8</v>
      </c>
    </row>
    <row r="89" spans="1:5" s="47" customFormat="1" ht="15.75" thickBot="1">
      <c r="A89" s="43" t="s">
        <v>103</v>
      </c>
      <c r="B89" s="43"/>
      <c r="C89" s="43">
        <v>20915.82</v>
      </c>
      <c r="D89" s="43" t="s">
        <v>5</v>
      </c>
      <c r="E89" s="43">
        <v>23239.8</v>
      </c>
    </row>
    <row r="90" spans="1:5" ht="15.75" thickBot="1">
      <c r="A90" s="46"/>
      <c r="B90" s="46"/>
      <c r="C90" s="46">
        <v>20915.82</v>
      </c>
      <c r="D90" s="46"/>
      <c r="E90" s="46">
        <v>23239.8</v>
      </c>
    </row>
    <row r="91" spans="1:5" s="47" customFormat="1" ht="15.75" thickBot="1">
      <c r="A91" s="43" t="s">
        <v>104</v>
      </c>
      <c r="B91" s="43"/>
      <c r="C91" s="43">
        <v>28508.07</v>
      </c>
      <c r="D91" s="43" t="s">
        <v>5</v>
      </c>
      <c r="E91" s="43">
        <v>17929.599999999999</v>
      </c>
    </row>
    <row r="92" spans="1:5" ht="15.75" thickBot="1">
      <c r="A92" s="46"/>
      <c r="B92" s="46"/>
      <c r="C92" s="46">
        <v>28508.07</v>
      </c>
      <c r="D92" s="46"/>
      <c r="E92" s="46">
        <v>17929.599999999999</v>
      </c>
    </row>
    <row r="93" spans="1:5" s="47" customFormat="1" ht="15.75" thickBot="1">
      <c r="A93" s="43" t="s">
        <v>105</v>
      </c>
      <c r="B93" s="43"/>
      <c r="C93" s="43">
        <v>30540.85</v>
      </c>
      <c r="D93" s="43" t="s">
        <v>5</v>
      </c>
      <c r="E93" s="43">
        <v>18398.099999999999</v>
      </c>
    </row>
    <row r="94" spans="1:5" ht="15.75" thickBot="1">
      <c r="A94" s="46"/>
      <c r="B94" s="46"/>
      <c r="C94" s="46">
        <v>30540.85</v>
      </c>
      <c r="D94" s="46"/>
      <c r="E94" s="46">
        <v>18398.099999999999</v>
      </c>
    </row>
    <row r="95" spans="1:5" s="47" customFormat="1" ht="15.75" thickBot="1">
      <c r="A95" s="43" t="s">
        <v>106</v>
      </c>
      <c r="B95" s="43"/>
      <c r="C95" s="43">
        <v>51947.87</v>
      </c>
      <c r="D95" s="43" t="s">
        <v>5</v>
      </c>
      <c r="E95" s="43">
        <v>21203.200000000001</v>
      </c>
    </row>
    <row r="96" spans="1:5" ht="15.75" thickBot="1">
      <c r="A96" s="46"/>
      <c r="B96" s="46"/>
      <c r="C96" s="46">
        <v>51947.87</v>
      </c>
      <c r="D96" s="46"/>
      <c r="E96" s="46">
        <v>21203.200000000001</v>
      </c>
    </row>
    <row r="97" spans="1:5" s="47" customFormat="1" ht="15.75" thickBot="1">
      <c r="A97" s="43" t="s">
        <v>107</v>
      </c>
      <c r="B97" s="43"/>
      <c r="C97" s="43">
        <v>48366.21</v>
      </c>
      <c r="D97" s="43" t="s">
        <v>5</v>
      </c>
      <c r="E97" s="43">
        <v>19741.3</v>
      </c>
    </row>
    <row r="98" spans="1:5" ht="15.75" thickBot="1">
      <c r="A98" s="46"/>
      <c r="B98" s="46"/>
      <c r="C98" s="46">
        <v>48366.21</v>
      </c>
      <c r="D98" s="46"/>
      <c r="E98" s="46">
        <v>19741.3</v>
      </c>
    </row>
    <row r="99" spans="1:5" s="47" customFormat="1" ht="15.75" thickBot="1">
      <c r="A99" s="43" t="s">
        <v>108</v>
      </c>
      <c r="B99" s="43"/>
      <c r="C99" s="43">
        <v>87381.65</v>
      </c>
      <c r="D99" s="43" t="s">
        <v>5</v>
      </c>
      <c r="E99" s="43">
        <v>23239.8</v>
      </c>
    </row>
    <row r="100" spans="1:5" ht="15.75" thickBot="1">
      <c r="A100" s="46"/>
      <c r="B100" s="46"/>
      <c r="C100" s="46">
        <v>87381.65</v>
      </c>
      <c r="D100" s="46"/>
      <c r="E100" s="46">
        <v>23239.8</v>
      </c>
    </row>
    <row r="101" spans="1:5" s="47" customFormat="1" ht="15.75" thickBot="1">
      <c r="A101" s="43" t="s">
        <v>109</v>
      </c>
      <c r="B101" s="43"/>
      <c r="C101" s="43">
        <v>91797.21</v>
      </c>
      <c r="D101" s="43" t="s">
        <v>5</v>
      </c>
      <c r="E101" s="43">
        <v>23239.8</v>
      </c>
    </row>
    <row r="102" spans="1:5" ht="15.75" thickBot="1">
      <c r="A102" s="46"/>
      <c r="B102" s="46"/>
      <c r="C102" s="46">
        <v>91797.21</v>
      </c>
      <c r="D102" s="46"/>
      <c r="E102" s="46">
        <v>23239.8</v>
      </c>
    </row>
    <row r="103" spans="1:5" s="47" customFormat="1" ht="15.75" thickBot="1">
      <c r="A103" s="43" t="s">
        <v>110</v>
      </c>
      <c r="B103" s="43"/>
      <c r="C103" s="43">
        <v>88517</v>
      </c>
      <c r="D103" s="43" t="s">
        <v>72</v>
      </c>
      <c r="E103" s="43">
        <v>1</v>
      </c>
    </row>
    <row r="104" spans="1:5" s="47" customFormat="1" ht="15.75" thickBot="1">
      <c r="A104" s="43" t="s">
        <v>110</v>
      </c>
      <c r="B104" s="43"/>
      <c r="C104" s="43">
        <v>489527</v>
      </c>
      <c r="D104" s="43" t="s">
        <v>72</v>
      </c>
      <c r="E104" s="43">
        <v>1</v>
      </c>
    </row>
    <row r="105" spans="1:5" ht="15.75" thickBot="1">
      <c r="A105" s="46"/>
      <c r="B105" s="46"/>
      <c r="C105" s="46">
        <v>578044</v>
      </c>
      <c r="D105" s="46"/>
      <c r="E105" s="46">
        <v>2</v>
      </c>
    </row>
    <row r="106" spans="1:5" s="47" customFormat="1" ht="15.75" thickBot="1">
      <c r="A106" s="43" t="s">
        <v>111</v>
      </c>
      <c r="B106" s="43"/>
      <c r="C106" s="43">
        <v>1545.92</v>
      </c>
      <c r="D106" s="43" t="s">
        <v>72</v>
      </c>
      <c r="E106" s="43">
        <v>8</v>
      </c>
    </row>
    <row r="107" spans="1:5" ht="15.75" thickBot="1">
      <c r="A107" s="46"/>
      <c r="B107" s="46"/>
      <c r="C107" s="46">
        <v>1545.92</v>
      </c>
      <c r="D107" s="46"/>
      <c r="E107" s="46">
        <v>8</v>
      </c>
    </row>
    <row r="108" spans="1:5" s="47" customFormat="1" ht="15.75" thickBot="1">
      <c r="A108" s="43" t="s">
        <v>112</v>
      </c>
      <c r="B108" s="43"/>
      <c r="C108" s="43">
        <v>481.8</v>
      </c>
      <c r="D108" s="43" t="s">
        <v>72</v>
      </c>
      <c r="E108" s="43">
        <v>2</v>
      </c>
    </row>
    <row r="109" spans="1:5" ht="15.75" thickBot="1">
      <c r="A109" s="46"/>
      <c r="B109" s="46"/>
      <c r="C109" s="46">
        <v>481.8</v>
      </c>
      <c r="D109" s="46"/>
      <c r="E109" s="46">
        <v>2</v>
      </c>
    </row>
    <row r="110" spans="1:5" s="47" customFormat="1" ht="15.75" thickBot="1">
      <c r="A110" s="43" t="s">
        <v>113</v>
      </c>
      <c r="B110" s="43"/>
      <c r="C110" s="43">
        <v>4434.18</v>
      </c>
      <c r="D110" s="43" t="s">
        <v>72</v>
      </c>
      <c r="E110" s="43">
        <v>2</v>
      </c>
    </row>
    <row r="111" spans="1:5" ht="15.75" thickBot="1">
      <c r="A111" s="46"/>
      <c r="B111" s="46"/>
      <c r="C111" s="46">
        <v>4434.18</v>
      </c>
      <c r="D111" s="46"/>
      <c r="E111" s="46">
        <v>2</v>
      </c>
    </row>
    <row r="112" spans="1:5" s="47" customFormat="1" ht="15.75" thickBot="1">
      <c r="A112" s="43" t="s">
        <v>31</v>
      </c>
      <c r="B112" s="43"/>
      <c r="C112" s="43">
        <v>179.6</v>
      </c>
      <c r="D112" s="43" t="s">
        <v>72</v>
      </c>
      <c r="E112" s="43">
        <v>1</v>
      </c>
    </row>
    <row r="113" spans="1:5" s="47" customFormat="1" ht="15.75" thickBot="1">
      <c r="A113" s="43" t="s">
        <v>31</v>
      </c>
      <c r="B113" s="43"/>
      <c r="C113" s="43">
        <v>171.34</v>
      </c>
      <c r="D113" s="43" t="s">
        <v>72</v>
      </c>
      <c r="E113" s="43">
        <v>1</v>
      </c>
    </row>
    <row r="114" spans="1:5" ht="15.75" thickBot="1">
      <c r="A114" s="46"/>
      <c r="B114" s="46"/>
      <c r="C114" s="46">
        <v>350.94</v>
      </c>
      <c r="D114" s="46"/>
      <c r="E114" s="46">
        <v>2</v>
      </c>
    </row>
    <row r="115" spans="1:5" s="47" customFormat="1" ht="15.75" thickBot="1">
      <c r="A115" s="43" t="s">
        <v>114</v>
      </c>
      <c r="B115" s="43"/>
      <c r="C115" s="43">
        <v>273.62</v>
      </c>
      <c r="D115" s="43" t="s">
        <v>5</v>
      </c>
      <c r="E115" s="43">
        <v>2</v>
      </c>
    </row>
    <row r="116" spans="1:5" ht="15.75" thickBot="1">
      <c r="A116" s="46"/>
      <c r="B116" s="46"/>
      <c r="C116" s="46">
        <v>273.62</v>
      </c>
      <c r="D116" s="46"/>
      <c r="E116" s="46">
        <v>2</v>
      </c>
    </row>
    <row r="117" spans="1:5" s="47" customFormat="1" ht="15.75" thickBot="1">
      <c r="A117" s="43" t="s">
        <v>115</v>
      </c>
      <c r="B117" s="43"/>
      <c r="C117" s="43">
        <v>1859.18</v>
      </c>
      <c r="D117" s="43" t="s">
        <v>5</v>
      </c>
      <c r="E117" s="43">
        <v>23239.8</v>
      </c>
    </row>
    <row r="118" spans="1:5" ht="15.75" thickBot="1">
      <c r="A118" s="46"/>
      <c r="B118" s="46"/>
      <c r="C118" s="46">
        <v>1859.18</v>
      </c>
      <c r="D118" s="46"/>
      <c r="E118" s="46">
        <v>23239.8</v>
      </c>
    </row>
    <row r="119" spans="1:5" s="47" customFormat="1" ht="15.75" thickBot="1">
      <c r="A119" s="43" t="s">
        <v>116</v>
      </c>
      <c r="B119" s="43"/>
      <c r="C119" s="43">
        <v>2091.58</v>
      </c>
      <c r="D119" s="43" t="s">
        <v>5</v>
      </c>
      <c r="E119" s="43">
        <v>23239.8</v>
      </c>
    </row>
    <row r="120" spans="1:5" ht="15.75" thickBot="1">
      <c r="A120" s="46"/>
      <c r="B120" s="46"/>
      <c r="C120" s="46">
        <v>2091.58</v>
      </c>
      <c r="D120" s="46"/>
      <c r="E120" s="46">
        <v>23239.8</v>
      </c>
    </row>
    <row r="121" spans="1:5" s="47" customFormat="1" ht="15.75" thickBot="1">
      <c r="A121" s="43" t="s">
        <v>117</v>
      </c>
      <c r="B121" s="43"/>
      <c r="C121" s="43">
        <v>1492.34</v>
      </c>
      <c r="D121" s="43" t="s">
        <v>72</v>
      </c>
      <c r="E121" s="43">
        <v>1</v>
      </c>
    </row>
    <row r="122" spans="1:5" ht="15.75" thickBot="1">
      <c r="A122" s="46"/>
      <c r="B122" s="46"/>
      <c r="C122" s="46">
        <v>1492.34</v>
      </c>
      <c r="D122" s="46"/>
      <c r="E122" s="46">
        <v>1</v>
      </c>
    </row>
    <row r="123" spans="1:5" s="47" customFormat="1" ht="15.75" thickBot="1">
      <c r="A123" s="43" t="s">
        <v>118</v>
      </c>
      <c r="B123" s="43"/>
      <c r="C123" s="43">
        <v>8831.1200000000008</v>
      </c>
      <c r="D123" s="43" t="s">
        <v>5</v>
      </c>
      <c r="E123" s="43">
        <v>23239.8</v>
      </c>
    </row>
    <row r="124" spans="1:5" ht="15.75" thickBot="1">
      <c r="A124" s="46"/>
      <c r="B124" s="46"/>
      <c r="C124" s="46">
        <v>8831.1200000000008</v>
      </c>
      <c r="D124" s="46"/>
      <c r="E124" s="46">
        <v>23239.8</v>
      </c>
    </row>
    <row r="125" spans="1:5" s="47" customFormat="1" ht="15.75" thickBot="1">
      <c r="A125" s="43" t="s">
        <v>118</v>
      </c>
      <c r="B125" s="43"/>
      <c r="C125" s="43">
        <v>8831.1200000000008</v>
      </c>
      <c r="D125" s="43" t="s">
        <v>5</v>
      </c>
      <c r="E125" s="43">
        <v>23239.8</v>
      </c>
    </row>
    <row r="126" spans="1:5" ht="15.75" thickBot="1">
      <c r="A126" s="46"/>
      <c r="B126" s="46"/>
      <c r="C126" s="46">
        <v>8831.1200000000008</v>
      </c>
      <c r="D126" s="46"/>
      <c r="E126" s="46">
        <v>23239.8</v>
      </c>
    </row>
    <row r="127" spans="1:5" s="47" customFormat="1" ht="15.75" thickBot="1">
      <c r="A127" s="43" t="s">
        <v>119</v>
      </c>
      <c r="B127" s="43"/>
      <c r="C127" s="43">
        <v>939.41</v>
      </c>
      <c r="D127" s="43" t="s">
        <v>72</v>
      </c>
      <c r="E127" s="43">
        <v>1</v>
      </c>
    </row>
    <row r="128" spans="1:5" ht="15.75" thickBot="1">
      <c r="A128" s="46"/>
      <c r="B128" s="46"/>
      <c r="C128" s="46">
        <v>939.41</v>
      </c>
      <c r="D128" s="46"/>
      <c r="E128" s="46">
        <v>1</v>
      </c>
    </row>
    <row r="129" spans="1:5" s="47" customFormat="1" ht="15.75" thickBot="1">
      <c r="A129" s="43" t="s">
        <v>120</v>
      </c>
      <c r="B129" s="43"/>
      <c r="C129" s="43">
        <v>15895</v>
      </c>
      <c r="D129" s="43" t="s">
        <v>21</v>
      </c>
      <c r="E129" s="43">
        <v>1</v>
      </c>
    </row>
    <row r="130" spans="1:5" ht="15.75" thickBot="1">
      <c r="A130" s="46"/>
      <c r="B130" s="46"/>
      <c r="C130" s="46">
        <v>15895</v>
      </c>
      <c r="D130" s="46"/>
      <c r="E130" s="46">
        <v>1</v>
      </c>
    </row>
    <row r="131" spans="1:5" s="47" customFormat="1" ht="15.75" thickBot="1">
      <c r="A131" s="43" t="s">
        <v>121</v>
      </c>
      <c r="B131" s="43"/>
      <c r="C131" s="43">
        <v>23125</v>
      </c>
      <c r="D131" s="43" t="s">
        <v>21</v>
      </c>
      <c r="E131" s="43">
        <v>1</v>
      </c>
    </row>
    <row r="132" spans="1:5" ht="15.75" thickBot="1">
      <c r="A132" s="46"/>
      <c r="B132" s="46"/>
      <c r="C132" s="46">
        <v>23125</v>
      </c>
      <c r="D132" s="46"/>
      <c r="E132" s="46">
        <v>1</v>
      </c>
    </row>
    <row r="133" spans="1:5" s="47" customFormat="1" ht="15.75" thickBot="1">
      <c r="A133" s="43" t="s">
        <v>36</v>
      </c>
      <c r="B133" s="43"/>
      <c r="C133" s="43">
        <v>1350.7</v>
      </c>
      <c r="D133" s="43" t="s">
        <v>37</v>
      </c>
      <c r="E133" s="43">
        <v>5</v>
      </c>
    </row>
    <row r="134" spans="1:5" ht="15.75" thickBot="1">
      <c r="A134" s="46"/>
      <c r="B134" s="46"/>
      <c r="C134" s="46">
        <v>1350.7</v>
      </c>
      <c r="D134" s="46"/>
      <c r="E134" s="46">
        <v>5</v>
      </c>
    </row>
    <row r="135" spans="1:5" s="47" customFormat="1" ht="15.75" thickBot="1">
      <c r="A135" s="43" t="s">
        <v>47</v>
      </c>
      <c r="B135" s="43"/>
      <c r="C135" s="43">
        <v>154.88</v>
      </c>
      <c r="D135" s="43" t="s">
        <v>72</v>
      </c>
      <c r="E135" s="43">
        <v>1</v>
      </c>
    </row>
    <row r="136" spans="1:5" ht="15.75" thickBot="1">
      <c r="A136" s="46"/>
      <c r="B136" s="46"/>
      <c r="C136" s="46">
        <v>154.88</v>
      </c>
      <c r="D136" s="46"/>
      <c r="E136" s="46">
        <v>1</v>
      </c>
    </row>
    <row r="137" spans="1:5" s="47" customFormat="1" ht="15.75" thickBot="1">
      <c r="A137" s="43" t="s">
        <v>122</v>
      </c>
      <c r="B137" s="43"/>
      <c r="C137" s="43">
        <v>1786.14</v>
      </c>
      <c r="D137" s="43" t="s">
        <v>72</v>
      </c>
      <c r="E137" s="43">
        <v>6</v>
      </c>
    </row>
    <row r="138" spans="1:5" ht="15.75" thickBot="1">
      <c r="A138" s="46"/>
      <c r="B138" s="46"/>
      <c r="C138" s="46">
        <v>1786.14</v>
      </c>
      <c r="D138" s="46"/>
      <c r="E138" s="46">
        <v>6</v>
      </c>
    </row>
    <row r="139" spans="1:5" s="47" customFormat="1" ht="15.75" thickBot="1">
      <c r="A139" s="43" t="s">
        <v>123</v>
      </c>
      <c r="B139" s="43"/>
      <c r="C139" s="43">
        <v>432.54</v>
      </c>
      <c r="D139" s="43" t="s">
        <v>124</v>
      </c>
      <c r="E139" s="43">
        <v>1</v>
      </c>
    </row>
    <row r="140" spans="1:5" ht="15.75" thickBot="1">
      <c r="A140" s="46"/>
      <c r="B140" s="46"/>
      <c r="C140" s="46">
        <v>432.54</v>
      </c>
      <c r="D140" s="46"/>
      <c r="E140" s="46">
        <v>1</v>
      </c>
    </row>
    <row r="141" spans="1:5" s="47" customFormat="1" ht="15.75" thickBot="1">
      <c r="A141" s="43" t="s">
        <v>125</v>
      </c>
      <c r="B141" s="43"/>
      <c r="C141" s="43">
        <v>80124</v>
      </c>
      <c r="D141" s="43" t="s">
        <v>5</v>
      </c>
      <c r="E141" s="43">
        <v>150</v>
      </c>
    </row>
    <row r="142" spans="1:5" ht="15.75" thickBot="1">
      <c r="A142" s="46"/>
      <c r="B142" s="46"/>
      <c r="C142" s="46">
        <v>80124</v>
      </c>
      <c r="D142" s="46"/>
      <c r="E142" s="46">
        <v>150</v>
      </c>
    </row>
    <row r="143" spans="1:5" s="47" customFormat="1" ht="15.75" thickBot="1">
      <c r="A143" s="43" t="s">
        <v>126</v>
      </c>
      <c r="B143" s="43"/>
      <c r="C143" s="43">
        <v>317</v>
      </c>
      <c r="D143" s="43" t="s">
        <v>72</v>
      </c>
      <c r="E143" s="43">
        <v>1</v>
      </c>
    </row>
    <row r="144" spans="1:5" ht="15.75" thickBot="1">
      <c r="A144" s="46"/>
      <c r="B144" s="46"/>
      <c r="C144" s="46">
        <v>317</v>
      </c>
      <c r="D144" s="46"/>
      <c r="E144" s="46">
        <v>1</v>
      </c>
    </row>
    <row r="145" spans="1:5" s="47" customFormat="1" ht="15.75" thickBot="1">
      <c r="A145" s="43" t="s">
        <v>42</v>
      </c>
      <c r="B145" s="43"/>
      <c r="C145" s="43">
        <v>451.68</v>
      </c>
      <c r="D145" s="43" t="s">
        <v>72</v>
      </c>
      <c r="E145" s="43">
        <v>4</v>
      </c>
    </row>
    <row r="146" spans="1:5" ht="15.75" thickBot="1">
      <c r="A146" s="46"/>
      <c r="B146" s="46"/>
      <c r="C146" s="46">
        <v>451.68</v>
      </c>
      <c r="D146" s="46"/>
      <c r="E146" s="46">
        <v>4</v>
      </c>
    </row>
    <row r="147" spans="1:5" s="47" customFormat="1" ht="15.75" thickBot="1">
      <c r="A147" s="43" t="s">
        <v>45</v>
      </c>
      <c r="B147" s="43"/>
      <c r="C147" s="43">
        <v>7458.36</v>
      </c>
      <c r="D147" s="43" t="s">
        <v>21</v>
      </c>
      <c r="E147" s="43">
        <v>12</v>
      </c>
    </row>
    <row r="148" spans="1:5" ht="15.75" thickBot="1">
      <c r="A148" s="46"/>
      <c r="B148" s="46"/>
      <c r="C148" s="46">
        <v>7458.36</v>
      </c>
      <c r="D148" s="46"/>
      <c r="E148" s="46">
        <v>12</v>
      </c>
    </row>
    <row r="149" spans="1:5" s="47" customFormat="1" ht="15.75" thickBot="1">
      <c r="A149" s="43" t="s">
        <v>127</v>
      </c>
      <c r="B149" s="43"/>
      <c r="C149" s="43">
        <v>1504</v>
      </c>
      <c r="D149" s="43" t="s">
        <v>6</v>
      </c>
      <c r="E149" s="43">
        <v>1</v>
      </c>
    </row>
    <row r="150" spans="1:5" ht="15.75" thickBot="1">
      <c r="A150" s="46"/>
      <c r="B150" s="46"/>
      <c r="C150" s="46">
        <v>1504</v>
      </c>
      <c r="D150" s="46"/>
      <c r="E150" s="46">
        <v>1</v>
      </c>
    </row>
    <row r="151" spans="1:5" s="47" customFormat="1" ht="15.75" thickBot="1">
      <c r="A151" s="43" t="s">
        <v>128</v>
      </c>
      <c r="B151" s="43"/>
      <c r="C151" s="43">
        <v>126.85</v>
      </c>
      <c r="D151" s="43" t="s">
        <v>72</v>
      </c>
      <c r="E151" s="43">
        <v>1</v>
      </c>
    </row>
    <row r="152" spans="1:5" ht="15.75" thickBot="1">
      <c r="A152" s="46"/>
      <c r="B152" s="46"/>
      <c r="C152" s="46">
        <v>126.85</v>
      </c>
      <c r="D152" s="46"/>
      <c r="E152" s="46">
        <v>1</v>
      </c>
    </row>
    <row r="153" spans="1:5" s="47" customFormat="1" ht="15.75" thickBot="1">
      <c r="A153" s="43" t="s">
        <v>129</v>
      </c>
      <c r="B153" s="43"/>
      <c r="C153" s="43">
        <v>2834.28</v>
      </c>
      <c r="D153" s="43" t="s">
        <v>72</v>
      </c>
      <c r="E153" s="43">
        <v>6</v>
      </c>
    </row>
    <row r="154" spans="1:5" ht="15.75" thickBot="1">
      <c r="A154" s="46"/>
      <c r="B154" s="46"/>
      <c r="C154" s="46">
        <v>2834.28</v>
      </c>
      <c r="D154" s="46"/>
      <c r="E154" s="46">
        <v>6</v>
      </c>
    </row>
    <row r="155" spans="1:5" ht="15.75" thickBot="1">
      <c r="A155" s="46"/>
      <c r="B155" s="46"/>
      <c r="C155" s="46">
        <v>1472798.7800000005</v>
      </c>
      <c r="D155" s="46"/>
      <c r="E155" s="46">
        <v>324490.29999999993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Nikiforova_LY</cp:lastModifiedBy>
  <cp:lastPrinted>2019-01-30T00:44:25Z</cp:lastPrinted>
  <dcterms:created xsi:type="dcterms:W3CDTF">2016-03-18T02:51:51Z</dcterms:created>
  <dcterms:modified xsi:type="dcterms:W3CDTF">2020-03-18T01:35:56Z</dcterms:modified>
</cp:coreProperties>
</file>