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Агинский тракт, д. 57" sheetId="1" r:id="rId1"/>
    <sheet name="Работы 2019 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'Работы 2019 '!$A$3:$E$42</definedName>
    <definedName name="_xlnm.Print_Area" localSheetId="0">'Агинский тракт, д. 57'!$A$1:$E$88</definedName>
  </definedNames>
  <calcPr calcId="144525"/>
</workbook>
</file>

<file path=xl/calcChain.xml><?xml version="1.0" encoding="utf-8"?>
<calcChain xmlns="http://schemas.openxmlformats.org/spreadsheetml/2006/main">
  <c r="B13" i="1" l="1"/>
  <c r="B39" i="1" l="1"/>
  <c r="B78" i="1"/>
  <c r="B7" i="1" l="1"/>
  <c r="B23" i="1" l="1"/>
  <c r="B71" i="1"/>
  <c r="B74" i="1"/>
  <c r="B30" i="1"/>
  <c r="B21" i="1"/>
  <c r="B18" i="1"/>
  <c r="B15" i="1"/>
  <c r="B70" i="1" l="1"/>
  <c r="B84" i="1"/>
  <c r="B83" i="1" s="1"/>
  <c r="B9" i="1"/>
  <c r="B8" i="1" s="1"/>
  <c r="B85" i="1" l="1"/>
  <c r="H85" i="1" s="1"/>
  <c r="B86" i="1" l="1"/>
  <c r="B87" i="1" l="1"/>
  <c r="B88" i="1" s="1"/>
</calcChain>
</file>

<file path=xl/sharedStrings.xml><?xml version="1.0" encoding="utf-8"?>
<sst xmlns="http://schemas.openxmlformats.org/spreadsheetml/2006/main" count="322" uniqueCount="176">
  <si>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</si>
  <si>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</si>
  <si>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</si>
  <si>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</si>
  <si>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</si>
  <si>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</si>
  <si>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</si>
  <si>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</si>
  <si>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</si>
  <si>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</si>
  <si>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</si>
  <si>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</si>
  <si>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</si>
  <si>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</si>
  <si>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</si>
  <si>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</si>
  <si>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</si>
  <si>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</si>
  <si>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</si>
  <si>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</si>
  <si>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</si>
  <si>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</si>
  <si>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</si>
  <si>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</si>
  <si>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</si>
  <si>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</si>
  <si>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</si>
  <si>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</si>
  <si>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</si>
  <si>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</si>
  <si>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</si>
  <si>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</si>
  <si>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1м</t>
  </si>
  <si>
    <t>осмотр подвала</t>
  </si>
  <si>
    <t>раз</t>
  </si>
  <si>
    <t>Адрес: ул. Агинский тракт, д. 57</t>
  </si>
  <si>
    <t>прочистка канализационной сети внутренней</t>
  </si>
  <si>
    <t>Доходы по дому:</t>
  </si>
  <si>
    <t>ИП Бажин Ю.В.</t>
  </si>
  <si>
    <t>ИП Гадиров А С</t>
  </si>
  <si>
    <t>Наименование работ</t>
  </si>
  <si>
    <t>Сумма</t>
  </si>
  <si>
    <t>Ед.изм</t>
  </si>
  <si>
    <t>Кол-во</t>
  </si>
  <si>
    <t>Смена труб отопления ППР д. 25 (без сварочных рабо</t>
  </si>
  <si>
    <t>Установка светильников с датчиком на движение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</si>
  <si>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</si>
  <si>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АГИНСКИЙ тракт д.57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</si>
  <si>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</si>
  <si>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</si>
  <si>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</si>
  <si>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</si>
  <si>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</si>
  <si>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</si>
  <si>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Организация мест накоп.ртуть сод-х ламп 3,4 кв. 20</t>
  </si>
  <si>
    <t>Прочистка водоподогревателя</t>
  </si>
  <si>
    <t>шт.</t>
  </si>
  <si>
    <t>Смена задвижек д.80</t>
  </si>
  <si>
    <t>Смена стекл</t>
  </si>
  <si>
    <t>Смена труб ППР д.20 до полотенцесушителя (без снят</t>
  </si>
  <si>
    <t>Смена труб ХВС д.32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</si>
  <si>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</si>
  <si>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</si>
  <si>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</si>
  <si>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</si>
  <si>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</si>
  <si>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</si>
  <si>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</si>
  <si>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</si>
  <si>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</si>
  <si>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</si>
  <si>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Хол.вода потр.при содер.общ.имущ. в МКД 1,2 кв.201</t>
  </si>
  <si>
    <t>Хол.вода потр.при содер.общ.имущ. в МКД 3,4 кв.201</t>
  </si>
  <si>
    <t>Чистка врезки</t>
  </si>
  <si>
    <t>Электрическая энергия потр.при содержании общего и</t>
  </si>
  <si>
    <t>замена электропроводки</t>
  </si>
  <si>
    <t>навеска пружин на тамбурные двери</t>
  </si>
  <si>
    <t>1 шт</t>
  </si>
  <si>
    <t>ремонт задвижек д.80</t>
  </si>
  <si>
    <t>ремонт труб КНС</t>
  </si>
  <si>
    <t>утепление теплового узла</t>
  </si>
  <si>
    <t>Общий итог</t>
  </si>
  <si>
    <t>№ раб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</si>
  <si>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</si>
  <si>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</si>
  <si>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</si>
  <si>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</si>
  <si>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</si>
  <si>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</si>
  <si>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</si>
  <si>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</si>
  <si>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</si>
  <si>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</si>
  <si>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</si>
  <si>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</si>
  <si>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АГИНСКИЙ тракт д.57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</si>
  <si>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</si>
  <si>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</si>
  <si>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</si>
  <si>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</si>
  <si>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</si>
  <si>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</si>
  <si>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</si>
  <si>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</si>
  <si>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</si>
  <si>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</si>
  <si>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</si>
  <si>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</si>
  <si>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</si>
  <si>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</si>
  <si>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</si>
  <si>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</si>
  <si>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</si>
  <si>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</si>
  <si>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</si>
  <si>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</si>
  <si>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</si>
  <si>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Уборка МОП 3,4 кв. 2020 г. К=0,8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</si>
  <si>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</si>
  <si>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</si>
  <si>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</si>
  <si>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</si>
  <si>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Управление жилым фондом 3,4 кв. 2020г. К=0,6;0,8;0,85;0,9;1</t>
  </si>
  <si>
    <t>Уборка МОП 1,2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</si>
  <si>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</si>
  <si>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</si>
  <si>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</si>
  <si>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</si>
  <si>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</si>
  <si>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</si>
  <si>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</si>
  <si>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</si>
  <si>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</si>
  <si>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</si>
  <si>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</si>
  <si>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</si>
  <si>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</si>
  <si>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</si>
  <si>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</si>
  <si>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Закрытие/открытие стояков водоснабжения с использованием  а/м газель</t>
  </si>
  <si>
    <t>Замена пробки на радиаторе</t>
  </si>
  <si>
    <t>Замена стояка отопления Агинский тракт 57 кв.66</t>
  </si>
  <si>
    <t>Мелкий ремонт сборок всех диаметров на стояках отопления и водоснабжен</t>
  </si>
  <si>
    <t>Осмотр подвала</t>
  </si>
  <si>
    <t>1 дом</t>
  </si>
  <si>
    <t>Отогрев стояков</t>
  </si>
  <si>
    <t>Очистка канализационной сети</t>
  </si>
  <si>
    <t>Очистка подвала</t>
  </si>
  <si>
    <t>Ремонт вентелей до 32 д.</t>
  </si>
  <si>
    <t>Ремонт радиатора</t>
  </si>
  <si>
    <t>Ремонт труб ГВС</t>
  </si>
  <si>
    <t>Ремонт труб КНС</t>
  </si>
  <si>
    <t>Сброс воздуха со стояков отопления с использованием а/м газель</t>
  </si>
  <si>
    <t>Смена врезки/сборки без сварочных работ</t>
  </si>
  <si>
    <t>Смена кранов д 20 с использованием сварки</t>
  </si>
  <si>
    <t>Смена труб ГВС и ХВС д.32</t>
  </si>
  <si>
    <t>Смена труб отопления ППР д. 25 (без сварочных работ)</t>
  </si>
  <si>
    <t>Установка 3-х трубного регистра д.76 (без ст-ти регистра)</t>
  </si>
  <si>
    <t>замена стояка отопления в п.3</t>
  </si>
  <si>
    <t>стояк</t>
  </si>
  <si>
    <t>подготовка теплового узла к эксплуатации</t>
  </si>
  <si>
    <t>дом</t>
  </si>
  <si>
    <t>покраска, изоляция труб отопления</t>
  </si>
  <si>
    <t>сброс воздуха с системы отопления</t>
  </si>
  <si>
    <t>смена труб ГВС  и ХВС д.20 ПП</t>
  </si>
  <si>
    <t>установка заглушки стояка ГВС</t>
  </si>
  <si>
    <t>квартира</t>
  </si>
  <si>
    <t>Восстановление подъездного отопления</t>
  </si>
  <si>
    <t>1подъезд</t>
  </si>
  <si>
    <t>Востановление фазного, нулевого питающего провода на подъезд и т.д</t>
  </si>
  <si>
    <t>место</t>
  </si>
  <si>
    <t>Замена электрической лампы накаливания</t>
  </si>
  <si>
    <t>шт</t>
  </si>
  <si>
    <t>Устройство герметичных перегородок</t>
  </si>
  <si>
    <t>вывод водопровода из подвала ж/д для поливки</t>
  </si>
  <si>
    <t>ремонт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</si>
</sst>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&quot; &quot;##0.00_-;\-* #&quot; &quot;##0.0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164" fontId="10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6" fillId="0" borderId="2" xfId="1" applyNumberFormat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1" applyNumberFormat="1" applyFont="1" applyFill="1" applyBorder="1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9" fillId="33" borderId="2" xfId="0" applyFont="1" applyFill="1" applyBorder="1" applyAlignment="1">
      <alignment horizontal="center" vertical="center" wrapText="1"/>
    </xf>
    <xf numFmtId="4" fontId="9" fillId="33" borderId="2" xfId="0" applyNumberFormat="1" applyFont="1" applyFill="1" applyBorder="1" applyAlignment="1">
      <alignment horizontal="center" vertical="center" wrapText="1"/>
    </xf>
    <xf numFmtId="0" fontId="9" fillId="33" borderId="2" xfId="0" applyFont="1" applyFill="1" applyBorder="1" applyAlignment="1">
      <alignment horizontal="center"/>
    </xf>
    <xf numFmtId="0" fontId="9" fillId="33" borderId="2" xfId="0" applyFont="1" applyFill="1" applyBorder="1"/>
    <xf numFmtId="4" fontId="0" fillId="33" borderId="2" xfId="0" applyNumberFormat="1" applyFill="1" applyBorder="1"/>
    <xf numFmtId="0" fontId="0" fillId="33" borderId="2" xfId="0" applyFill="1" applyBorder="1" applyAlignment="1">
      <alignment horizontal="center"/>
    </xf>
    <xf numFmtId="164" fontId="5" fillId="0" borderId="2" xfId="1" applyFont="1" applyFill="1" applyBorder="1" applyAlignment="1">
      <alignment horizontal="center" vertical="center"/>
    </xf>
    <xf numFmtId="0" fontId="0" fillId="0" borderId="0" xfId="0" applyFill="1"/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49" fontId="0" fillId="0" borderId="18" xfId="0" applyNumberFormat="1" applyFill="1" applyBorder="1"/>
    <xf numFmtId="165" fontId="0" fillId="0" borderId="18" xfId="0" applyNumberForma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15" xfId="1" applyFont="1" applyFill="1" applyBorder="1" applyAlignment="1">
      <alignment horizontal="center" vertical="center"/>
    </xf>
    <xf numFmtId="164" fontId="4" fillId="0" borderId="16" xfId="1" applyFont="1" applyFill="1" applyBorder="1" applyAlignment="1">
      <alignment horizontal="center" vertical="center"/>
    </xf>
    <xf numFmtId="164" fontId="4" fillId="0" borderId="17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76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286875" y="1683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28575</xdr:colOff>
      <xdr:row>10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1145857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072;&#1075;&#1080;&#1085;&#1089;&#1082;&#1080;&#1081;%20&#1090;&#1088;&#1072;&#1082;&#1090;%20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0">
          <cell r="B60">
            <v>736977.41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8"/>
  <sheetViews>
    <sheetView tabSelected="1" workbookViewId="0">
      <pane ySplit="3" topLeftCell="A4" activePane="bottomLeft" state="frozen"/>
      <selection pane="bottomLeft" activeCell="H13" sqref="H13"/>
    </sheetView>
  </sheetViews>
  <sheetFormatPr defaultRowHeight="15" x14ac:dyDescent="0.25"/>
  <cols>
    <col min="1" max="1" width="74" style="7" customWidth="1"/>
    <col min="2" max="2" width="17.28515625" style="8" customWidth="1"/>
    <col min="3" max="3" width="12.140625" style="18" customWidth="1"/>
    <col min="4" max="4" width="15.7109375" style="19" customWidth="1"/>
    <col min="5" max="5" width="0" style="1" hidden="1" customWidth="1"/>
    <col min="6" max="7" width="9.140625" style="1"/>
    <col min="8" max="8" width="15" style="1" customWidth="1"/>
    <col min="9" max="16384" width="9.140625" style="1"/>
  </cols>
  <sheetData>
    <row r="1" spans="1:4" ht="44.25" customHeight="1" x14ac:dyDescent="0.25">
      <c r="A1" s="50" t="s">
        <v>0</v>
      </c>
      <c r="B1" s="50"/>
      <c r="C1" s="50"/>
      <c r="D1" s="50"/>
    </row>
    <row r="2" spans="1:4" x14ac:dyDescent="0.25">
      <c r="A2" s="4" t="s">
        <v>35</v>
      </c>
      <c r="B2" s="52" t="s">
        <v>111</v>
      </c>
      <c r="C2" s="53"/>
      <c r="D2" s="54"/>
    </row>
    <row r="3" spans="1:4" ht="57" x14ac:dyDescent="0.25">
      <c r="A3" s="3" t="s">
        <v>1</v>
      </c>
      <c r="B3" s="9" t="s">
        <v>31</v>
      </c>
      <c r="C3" s="10" t="s">
        <v>2</v>
      </c>
      <c r="D3" s="9" t="s">
        <v>3</v>
      </c>
    </row>
    <row r="4" spans="1:4" x14ac:dyDescent="0.25">
      <c r="A4" s="55" t="s">
        <v>37</v>
      </c>
      <c r="B4" s="55"/>
      <c r="C4" s="55"/>
      <c r="D4" s="55"/>
    </row>
    <row r="5" spans="1:4" x14ac:dyDescent="0.25">
      <c r="A5" s="3" t="s">
        <v>112</v>
      </c>
      <c r="B5" s="23">
        <v>901007.3</v>
      </c>
      <c r="C5" s="37" t="s">
        <v>110</v>
      </c>
      <c r="D5" s="9"/>
    </row>
    <row r="6" spans="1:4" x14ac:dyDescent="0.25">
      <c r="A6" s="3" t="s">
        <v>113</v>
      </c>
      <c r="B6" s="23">
        <v>986720.13</v>
      </c>
      <c r="C6" s="37" t="s">
        <v>110</v>
      </c>
      <c r="D6" s="9"/>
    </row>
    <row r="7" spans="1:4" x14ac:dyDescent="0.25">
      <c r="A7" s="3" t="s">
        <v>114</v>
      </c>
      <c r="B7" s="23">
        <f>B6-B5</f>
        <v>85712.829999999958</v>
      </c>
      <c r="C7" s="37" t="s">
        <v>110</v>
      </c>
      <c r="D7" s="9"/>
    </row>
    <row r="8" spans="1:4" x14ac:dyDescent="0.25">
      <c r="A8" s="3" t="s">
        <v>4</v>
      </c>
      <c r="B8" s="23">
        <f>SUM(B9:B11)</f>
        <v>6343.68</v>
      </c>
      <c r="C8" s="37" t="s">
        <v>110</v>
      </c>
      <c r="D8" s="9"/>
    </row>
    <row r="9" spans="1:4" x14ac:dyDescent="0.25">
      <c r="A9" s="11" t="s">
        <v>5</v>
      </c>
      <c r="B9" s="24">
        <f>528.64*12</f>
        <v>6343.68</v>
      </c>
      <c r="C9" s="13" t="s">
        <v>110</v>
      </c>
      <c r="D9" s="12"/>
    </row>
    <row r="10" spans="1:4" hidden="1" x14ac:dyDescent="0.25">
      <c r="A10" s="11" t="s">
        <v>38</v>
      </c>
      <c r="B10" s="24">
        <v>0</v>
      </c>
      <c r="C10" s="13" t="s">
        <v>110</v>
      </c>
      <c r="D10" s="12"/>
    </row>
    <row r="11" spans="1:4" hidden="1" x14ac:dyDescent="0.25">
      <c r="A11" s="11" t="s">
        <v>39</v>
      </c>
      <c r="B11" s="24">
        <v>0</v>
      </c>
      <c r="C11" s="13" t="s">
        <v>110</v>
      </c>
      <c r="D11" s="12"/>
    </row>
    <row r="12" spans="1:4" x14ac:dyDescent="0.25">
      <c r="A12" s="11" t="s">
        <v>39</v>
      </c>
      <c r="B12" s="24">
        <v>0</v>
      </c>
      <c r="C12" s="13" t="s">
        <v>110</v>
      </c>
      <c r="D12" s="12"/>
    </row>
    <row r="13" spans="1:4" x14ac:dyDescent="0.25">
      <c r="A13" s="4" t="s">
        <v>115</v>
      </c>
      <c r="B13" s="25">
        <f>B5</f>
        <v>901007.3</v>
      </c>
      <c r="C13" s="37" t="s">
        <v>110</v>
      </c>
      <c r="D13" s="14"/>
    </row>
    <row r="14" spans="1:4" x14ac:dyDescent="0.25">
      <c r="A14" s="51" t="s">
        <v>6</v>
      </c>
      <c r="B14" s="51"/>
      <c r="C14" s="51"/>
      <c r="D14" s="51"/>
    </row>
    <row r="15" spans="1:4" ht="15.75" thickBot="1" x14ac:dyDescent="0.3">
      <c r="A15" s="5" t="s">
        <v>12</v>
      </c>
      <c r="B15" s="25">
        <f>SUM(B16:B17)</f>
        <v>154024.02000000002</v>
      </c>
      <c r="C15" s="37" t="s">
        <v>110</v>
      </c>
      <c r="D15" s="14"/>
    </row>
    <row r="16" spans="1:4" s="29" customFormat="1" ht="15.75" thickBot="1" x14ac:dyDescent="0.3">
      <c r="A16" s="48" t="s">
        <v>116</v>
      </c>
      <c r="B16" s="49">
        <v>75389.7</v>
      </c>
      <c r="C16" s="48" t="s">
        <v>8</v>
      </c>
      <c r="D16" s="49">
        <v>19086</v>
      </c>
    </row>
    <row r="17" spans="1:4" s="29" customFormat="1" ht="15.75" thickBot="1" x14ac:dyDescent="0.3">
      <c r="A17" s="48" t="s">
        <v>122</v>
      </c>
      <c r="B17" s="49">
        <v>78634.320000000007</v>
      </c>
      <c r="C17" s="48" t="s">
        <v>7</v>
      </c>
      <c r="D17" s="49">
        <v>19086</v>
      </c>
    </row>
    <row r="18" spans="1:4" ht="29.25" thickBot="1" x14ac:dyDescent="0.3">
      <c r="A18" s="5" t="s">
        <v>13</v>
      </c>
      <c r="B18" s="25">
        <f>SUM(B19:B20)</f>
        <v>67942.55</v>
      </c>
      <c r="C18" s="37" t="s">
        <v>110</v>
      </c>
      <c r="D18" s="14"/>
    </row>
    <row r="19" spans="1:4" s="29" customFormat="1" ht="15.75" thickBot="1" x14ac:dyDescent="0.3">
      <c r="A19" s="48" t="s">
        <v>123</v>
      </c>
      <c r="B19" s="49">
        <v>31684.09</v>
      </c>
      <c r="C19" s="48" t="s">
        <v>7</v>
      </c>
      <c r="D19" s="49">
        <v>19086.8</v>
      </c>
    </row>
    <row r="20" spans="1:4" s="29" customFormat="1" ht="15.75" thickBot="1" x14ac:dyDescent="0.3">
      <c r="A20" s="48" t="s">
        <v>117</v>
      </c>
      <c r="B20" s="49">
        <v>36258.46</v>
      </c>
      <c r="C20" s="48" t="s">
        <v>7</v>
      </c>
      <c r="D20" s="49">
        <v>19083.400000000001</v>
      </c>
    </row>
    <row r="21" spans="1:4" ht="15.75" thickBot="1" x14ac:dyDescent="0.3">
      <c r="A21" s="5" t="s">
        <v>14</v>
      </c>
      <c r="B21" s="25">
        <f>SUM(B22:B22)</f>
        <v>8536.44</v>
      </c>
      <c r="C21" s="37" t="s">
        <v>110</v>
      </c>
      <c r="D21" s="14"/>
    </row>
    <row r="22" spans="1:4" s="29" customFormat="1" ht="15.75" thickBot="1" x14ac:dyDescent="0.3">
      <c r="A22" s="48" t="s">
        <v>124</v>
      </c>
      <c r="B22" s="49">
        <v>8536.44</v>
      </c>
      <c r="C22" s="48" t="s">
        <v>15</v>
      </c>
      <c r="D22" s="49">
        <v>132</v>
      </c>
    </row>
    <row r="23" spans="1:4" ht="29.25" thickBot="1" x14ac:dyDescent="0.3">
      <c r="A23" s="5" t="s">
        <v>16</v>
      </c>
      <c r="B23" s="25">
        <f>SUM(B24:B29)</f>
        <v>21567.18</v>
      </c>
      <c r="C23" s="37" t="s">
        <v>110</v>
      </c>
      <c r="D23" s="14"/>
    </row>
    <row r="24" spans="1:4" s="29" customFormat="1" ht="15.75" thickBot="1" x14ac:dyDescent="0.3">
      <c r="A24" s="48" t="s">
        <v>125</v>
      </c>
      <c r="B24" s="49">
        <v>1908.6</v>
      </c>
      <c r="C24" s="48" t="s">
        <v>7</v>
      </c>
      <c r="D24" s="49">
        <v>19086</v>
      </c>
    </row>
    <row r="25" spans="1:4" s="29" customFormat="1" ht="15.75" thickBot="1" x14ac:dyDescent="0.3">
      <c r="A25" s="48" t="s">
        <v>126</v>
      </c>
      <c r="B25" s="49">
        <v>1717.74</v>
      </c>
      <c r="C25" s="48" t="s">
        <v>7</v>
      </c>
      <c r="D25" s="49">
        <v>19086</v>
      </c>
    </row>
    <row r="26" spans="1:4" s="29" customFormat="1" ht="15.75" thickBot="1" x14ac:dyDescent="0.3">
      <c r="A26" s="48" t="s">
        <v>127</v>
      </c>
      <c r="B26" s="49">
        <v>1717.74</v>
      </c>
      <c r="C26" s="48" t="s">
        <v>7</v>
      </c>
      <c r="D26" s="49">
        <v>19086</v>
      </c>
    </row>
    <row r="27" spans="1:4" s="29" customFormat="1" ht="15.75" thickBot="1" x14ac:dyDescent="0.3">
      <c r="A27" s="48" t="s">
        <v>128</v>
      </c>
      <c r="B27" s="49">
        <v>1717.74</v>
      </c>
      <c r="C27" s="48" t="s">
        <v>7</v>
      </c>
      <c r="D27" s="49">
        <v>19086</v>
      </c>
    </row>
    <row r="28" spans="1:4" s="29" customFormat="1" ht="15.75" thickBot="1" x14ac:dyDescent="0.3">
      <c r="A28" s="48" t="s">
        <v>129</v>
      </c>
      <c r="B28" s="49">
        <v>7252.68</v>
      </c>
      <c r="C28" s="48" t="s">
        <v>7</v>
      </c>
      <c r="D28" s="49">
        <v>19086</v>
      </c>
    </row>
    <row r="29" spans="1:4" s="29" customFormat="1" ht="15.75" thickBot="1" x14ac:dyDescent="0.3">
      <c r="A29" s="48" t="s">
        <v>130</v>
      </c>
      <c r="B29" s="49">
        <v>7252.68</v>
      </c>
      <c r="C29" s="48" t="s">
        <v>7</v>
      </c>
      <c r="D29" s="49">
        <v>19086</v>
      </c>
    </row>
    <row r="30" spans="1:4" ht="43.5" thickBot="1" x14ac:dyDescent="0.3">
      <c r="A30" s="5" t="s">
        <v>17</v>
      </c>
      <c r="B30" s="25">
        <f>SUM(B31:B38)</f>
        <v>50233.97</v>
      </c>
      <c r="C30" s="37" t="s">
        <v>110</v>
      </c>
      <c r="D30" s="15"/>
    </row>
    <row r="31" spans="1:4" s="29" customFormat="1" ht="15.75" thickBot="1" x14ac:dyDescent="0.3">
      <c r="A31" s="48" t="s">
        <v>167</v>
      </c>
      <c r="B31" s="49">
        <v>6258.81</v>
      </c>
      <c r="C31" s="48" t="s">
        <v>168</v>
      </c>
      <c r="D31" s="49">
        <v>1</v>
      </c>
    </row>
    <row r="32" spans="1:4" s="29" customFormat="1" ht="15.75" thickBot="1" x14ac:dyDescent="0.3">
      <c r="A32" s="48" t="s">
        <v>169</v>
      </c>
      <c r="B32" s="49">
        <v>1196.3800000000001</v>
      </c>
      <c r="C32" s="48" t="s">
        <v>170</v>
      </c>
      <c r="D32" s="49">
        <v>2</v>
      </c>
    </row>
    <row r="33" spans="1:5" s="29" customFormat="1" ht="15.75" thickBot="1" x14ac:dyDescent="0.3">
      <c r="A33" s="48" t="s">
        <v>171</v>
      </c>
      <c r="B33" s="49">
        <v>79.400000000000006</v>
      </c>
      <c r="C33" s="48" t="s">
        <v>56</v>
      </c>
      <c r="D33" s="49">
        <v>1</v>
      </c>
    </row>
    <row r="34" spans="1:5" s="29" customFormat="1" ht="15.75" thickBot="1" x14ac:dyDescent="0.3">
      <c r="A34" s="48" t="s">
        <v>58</v>
      </c>
      <c r="B34" s="49">
        <v>893.32</v>
      </c>
      <c r="C34" s="48" t="s">
        <v>7</v>
      </c>
      <c r="D34" s="49">
        <v>1.65</v>
      </c>
    </row>
    <row r="35" spans="1:5" s="29" customFormat="1" ht="15.75" thickBot="1" x14ac:dyDescent="0.3">
      <c r="A35" s="48" t="s">
        <v>45</v>
      </c>
      <c r="B35" s="49">
        <v>11361.35</v>
      </c>
      <c r="C35" s="48" t="s">
        <v>172</v>
      </c>
      <c r="D35" s="49">
        <v>11</v>
      </c>
    </row>
    <row r="36" spans="1:5" s="29" customFormat="1" ht="15.75" thickBot="1" x14ac:dyDescent="0.3">
      <c r="A36" s="48" t="s">
        <v>173</v>
      </c>
      <c r="B36" s="49">
        <v>4497.3100000000004</v>
      </c>
      <c r="C36" s="48" t="s">
        <v>56</v>
      </c>
      <c r="D36" s="49">
        <v>1</v>
      </c>
    </row>
    <row r="37" spans="1:5" s="29" customFormat="1" ht="15.75" thickBot="1" x14ac:dyDescent="0.3">
      <c r="A37" s="48" t="s">
        <v>174</v>
      </c>
      <c r="B37" s="49">
        <v>5933.3</v>
      </c>
      <c r="C37" s="48" t="s">
        <v>32</v>
      </c>
      <c r="D37" s="49">
        <v>10</v>
      </c>
    </row>
    <row r="38" spans="1:5" s="29" customFormat="1" ht="15.75" thickBot="1" x14ac:dyDescent="0.3">
      <c r="A38" s="48" t="s">
        <v>175</v>
      </c>
      <c r="B38" s="49">
        <v>20014.099999999999</v>
      </c>
      <c r="C38" s="48" t="s">
        <v>7</v>
      </c>
      <c r="D38" s="49">
        <v>10</v>
      </c>
    </row>
    <row r="39" spans="1:5" ht="43.5" thickBot="1" x14ac:dyDescent="0.3">
      <c r="A39" s="5" t="s">
        <v>18</v>
      </c>
      <c r="B39" s="25">
        <f>SUM(B40:B66)</f>
        <v>290121.09000000003</v>
      </c>
      <c r="C39" s="37" t="s">
        <v>110</v>
      </c>
      <c r="D39" s="16"/>
      <c r="E39" s="2" t="s">
        <v>9</v>
      </c>
    </row>
    <row r="40" spans="1:5" s="29" customFormat="1" ht="15.75" thickBot="1" x14ac:dyDescent="0.3">
      <c r="A40" s="48" t="s">
        <v>50</v>
      </c>
      <c r="B40" s="49">
        <v>6805.8</v>
      </c>
      <c r="C40" s="48" t="s">
        <v>51</v>
      </c>
      <c r="D40" s="49">
        <v>12</v>
      </c>
    </row>
    <row r="41" spans="1:5" s="29" customFormat="1" ht="15.75" thickBot="1" x14ac:dyDescent="0.3">
      <c r="A41" s="48" t="s">
        <v>19</v>
      </c>
      <c r="B41" s="49">
        <v>4046.8</v>
      </c>
      <c r="C41" s="48" t="s">
        <v>20</v>
      </c>
      <c r="D41" s="49">
        <v>5</v>
      </c>
    </row>
    <row r="42" spans="1:5" s="29" customFormat="1" ht="15.75" thickBot="1" x14ac:dyDescent="0.3">
      <c r="A42" s="48" t="s">
        <v>139</v>
      </c>
      <c r="B42" s="49">
        <v>2884.35</v>
      </c>
      <c r="C42" s="48" t="s">
        <v>20</v>
      </c>
      <c r="D42" s="49">
        <v>5</v>
      </c>
    </row>
    <row r="43" spans="1:5" s="29" customFormat="1" ht="15.75" thickBot="1" x14ac:dyDescent="0.3">
      <c r="A43" s="48" t="s">
        <v>140</v>
      </c>
      <c r="B43" s="49">
        <v>1557.04</v>
      </c>
      <c r="C43" s="48" t="s">
        <v>56</v>
      </c>
      <c r="D43" s="49">
        <v>1</v>
      </c>
    </row>
    <row r="44" spans="1:5" s="29" customFormat="1" ht="15.75" thickBot="1" x14ac:dyDescent="0.3">
      <c r="A44" s="48" t="s">
        <v>141</v>
      </c>
      <c r="B44" s="49">
        <v>3048</v>
      </c>
      <c r="C44" s="48" t="s">
        <v>20</v>
      </c>
      <c r="D44" s="49">
        <v>1</v>
      </c>
    </row>
    <row r="45" spans="1:5" s="29" customFormat="1" ht="15.75" thickBot="1" x14ac:dyDescent="0.3">
      <c r="A45" s="48" t="s">
        <v>142</v>
      </c>
      <c r="B45" s="49">
        <v>467.57</v>
      </c>
      <c r="C45" s="48" t="s">
        <v>56</v>
      </c>
      <c r="D45" s="49">
        <v>1</v>
      </c>
    </row>
    <row r="46" spans="1:5" s="29" customFormat="1" ht="15.75" thickBot="1" x14ac:dyDescent="0.3">
      <c r="A46" s="48" t="s">
        <v>143</v>
      </c>
      <c r="B46" s="49">
        <v>1525.72</v>
      </c>
      <c r="C46" s="48" t="s">
        <v>144</v>
      </c>
      <c r="D46" s="49">
        <v>4</v>
      </c>
    </row>
    <row r="47" spans="1:5" s="29" customFormat="1" ht="15.75" thickBot="1" x14ac:dyDescent="0.3">
      <c r="A47" s="48" t="s">
        <v>145</v>
      </c>
      <c r="B47" s="49">
        <v>13571.1</v>
      </c>
      <c r="C47" s="48" t="s">
        <v>32</v>
      </c>
      <c r="D47" s="49">
        <v>10</v>
      </c>
    </row>
    <row r="48" spans="1:5" s="29" customFormat="1" ht="15.75" thickBot="1" x14ac:dyDescent="0.3">
      <c r="A48" s="48" t="s">
        <v>146</v>
      </c>
      <c r="B48" s="49">
        <v>2090.4</v>
      </c>
      <c r="C48" s="48" t="s">
        <v>8</v>
      </c>
      <c r="D48" s="49">
        <v>15</v>
      </c>
    </row>
    <row r="49" spans="1:4" s="29" customFormat="1" ht="15.75" thickBot="1" x14ac:dyDescent="0.3">
      <c r="A49" s="48" t="s">
        <v>147</v>
      </c>
      <c r="B49" s="49">
        <v>4617.96</v>
      </c>
      <c r="C49" s="48" t="s">
        <v>144</v>
      </c>
      <c r="D49" s="49">
        <v>1</v>
      </c>
    </row>
    <row r="50" spans="1:4" s="29" customFormat="1" ht="15.75" thickBot="1" x14ac:dyDescent="0.3">
      <c r="A50" s="48" t="s">
        <v>148</v>
      </c>
      <c r="B50" s="49">
        <v>435.01</v>
      </c>
      <c r="C50" s="48" t="s">
        <v>56</v>
      </c>
      <c r="D50" s="49">
        <v>1</v>
      </c>
    </row>
    <row r="51" spans="1:4" s="29" customFormat="1" ht="15.75" thickBot="1" x14ac:dyDescent="0.3">
      <c r="A51" s="48" t="s">
        <v>149</v>
      </c>
      <c r="B51" s="49">
        <v>2265.9699999999998</v>
      </c>
      <c r="C51" s="48" t="s">
        <v>56</v>
      </c>
      <c r="D51" s="49">
        <v>1</v>
      </c>
    </row>
    <row r="52" spans="1:4" s="29" customFormat="1" ht="15.75" thickBot="1" x14ac:dyDescent="0.3">
      <c r="A52" s="48" t="s">
        <v>150</v>
      </c>
      <c r="B52" s="49">
        <v>810.22</v>
      </c>
      <c r="C52" s="48" t="s">
        <v>8</v>
      </c>
      <c r="D52" s="49">
        <v>1</v>
      </c>
    </row>
    <row r="53" spans="1:4" s="29" customFormat="1" ht="15.75" thickBot="1" x14ac:dyDescent="0.3">
      <c r="A53" s="48" t="s">
        <v>151</v>
      </c>
      <c r="B53" s="49">
        <v>205.37</v>
      </c>
      <c r="C53" s="48" t="s">
        <v>56</v>
      </c>
      <c r="D53" s="49">
        <v>1</v>
      </c>
    </row>
    <row r="54" spans="1:4" s="29" customFormat="1" ht="15.75" thickBot="1" x14ac:dyDescent="0.3">
      <c r="A54" s="48" t="s">
        <v>152</v>
      </c>
      <c r="B54" s="49">
        <v>2083.5</v>
      </c>
      <c r="C54" s="48" t="s">
        <v>20</v>
      </c>
      <c r="D54" s="49">
        <v>3</v>
      </c>
    </row>
    <row r="55" spans="1:4" s="29" customFormat="1" ht="15.75" thickBot="1" x14ac:dyDescent="0.3">
      <c r="A55" s="48" t="s">
        <v>153</v>
      </c>
      <c r="B55" s="49">
        <v>1083.27</v>
      </c>
      <c r="C55" s="48" t="s">
        <v>56</v>
      </c>
      <c r="D55" s="49">
        <v>1</v>
      </c>
    </row>
    <row r="56" spans="1:4" s="29" customFormat="1" ht="15.75" thickBot="1" x14ac:dyDescent="0.3">
      <c r="A56" s="48" t="s">
        <v>57</v>
      </c>
      <c r="B56" s="49">
        <v>9350.4</v>
      </c>
      <c r="C56" s="48" t="s">
        <v>56</v>
      </c>
      <c r="D56" s="49">
        <v>2</v>
      </c>
    </row>
    <row r="57" spans="1:4" s="29" customFormat="1" ht="15.75" thickBot="1" x14ac:dyDescent="0.3">
      <c r="A57" s="48" t="s">
        <v>154</v>
      </c>
      <c r="B57" s="49">
        <v>436.67</v>
      </c>
      <c r="C57" s="48" t="s">
        <v>56</v>
      </c>
      <c r="D57" s="49">
        <v>1</v>
      </c>
    </row>
    <row r="58" spans="1:4" s="29" customFormat="1" ht="15.75" thickBot="1" x14ac:dyDescent="0.3">
      <c r="A58" s="48" t="s">
        <v>155</v>
      </c>
      <c r="B58" s="49">
        <v>12032</v>
      </c>
      <c r="C58" s="48" t="s">
        <v>8</v>
      </c>
      <c r="D58" s="49">
        <v>8</v>
      </c>
    </row>
    <row r="59" spans="1:4" s="29" customFormat="1" ht="15.75" thickBot="1" x14ac:dyDescent="0.3">
      <c r="A59" s="48" t="s">
        <v>156</v>
      </c>
      <c r="B59" s="49">
        <v>3073.6</v>
      </c>
      <c r="C59" s="48" t="s">
        <v>8</v>
      </c>
      <c r="D59" s="49">
        <v>4</v>
      </c>
    </row>
    <row r="60" spans="1:4" s="29" customFormat="1" ht="15.75" thickBot="1" x14ac:dyDescent="0.3">
      <c r="A60" s="48" t="s">
        <v>157</v>
      </c>
      <c r="B60" s="49">
        <v>2339.35</v>
      </c>
      <c r="C60" s="48" t="s">
        <v>56</v>
      </c>
      <c r="D60" s="49">
        <v>1</v>
      </c>
    </row>
    <row r="61" spans="1:4" s="29" customFormat="1" ht="15.75" thickBot="1" x14ac:dyDescent="0.3">
      <c r="A61" s="48" t="s">
        <v>158</v>
      </c>
      <c r="B61" s="49">
        <v>3749.16</v>
      </c>
      <c r="C61" s="48" t="s">
        <v>159</v>
      </c>
      <c r="D61" s="49">
        <v>1</v>
      </c>
    </row>
    <row r="62" spans="1:4" s="29" customFormat="1" ht="15.75" thickBot="1" x14ac:dyDescent="0.3">
      <c r="A62" s="48" t="s">
        <v>160</v>
      </c>
      <c r="B62" s="49">
        <v>164864</v>
      </c>
      <c r="C62" s="48" t="s">
        <v>161</v>
      </c>
      <c r="D62" s="49">
        <v>1</v>
      </c>
    </row>
    <row r="63" spans="1:4" s="29" customFormat="1" ht="15.75" thickBot="1" x14ac:dyDescent="0.3">
      <c r="A63" s="48" t="s">
        <v>162</v>
      </c>
      <c r="B63" s="49">
        <v>42894.16</v>
      </c>
      <c r="C63" s="48" t="s">
        <v>161</v>
      </c>
      <c r="D63" s="49">
        <v>1</v>
      </c>
    </row>
    <row r="64" spans="1:4" s="29" customFormat="1" ht="15.75" thickBot="1" x14ac:dyDescent="0.3">
      <c r="A64" s="48" t="s">
        <v>163</v>
      </c>
      <c r="B64" s="49">
        <v>1243.06</v>
      </c>
      <c r="C64" s="48" t="s">
        <v>20</v>
      </c>
      <c r="D64" s="49">
        <v>2</v>
      </c>
    </row>
    <row r="65" spans="1:4" s="29" customFormat="1" ht="15.75" thickBot="1" x14ac:dyDescent="0.3">
      <c r="A65" s="48" t="s">
        <v>164</v>
      </c>
      <c r="B65" s="49">
        <v>1815</v>
      </c>
      <c r="C65" s="48" t="s">
        <v>8</v>
      </c>
      <c r="D65" s="49">
        <v>1.1000000000000001</v>
      </c>
    </row>
    <row r="66" spans="1:4" s="29" customFormat="1" ht="15.75" thickBot="1" x14ac:dyDescent="0.3">
      <c r="A66" s="48" t="s">
        <v>165</v>
      </c>
      <c r="B66" s="49">
        <v>825.61</v>
      </c>
      <c r="C66" s="48" t="s">
        <v>166</v>
      </c>
      <c r="D66" s="49">
        <v>1</v>
      </c>
    </row>
    <row r="67" spans="1:4" ht="28.5" x14ac:dyDescent="0.25">
      <c r="A67" s="5" t="s">
        <v>21</v>
      </c>
      <c r="B67" s="25">
        <v>0</v>
      </c>
      <c r="C67" s="37" t="s">
        <v>110</v>
      </c>
      <c r="D67" s="22"/>
    </row>
    <row r="68" spans="1:4" ht="28.5" x14ac:dyDescent="0.25">
      <c r="A68" s="5" t="s">
        <v>22</v>
      </c>
      <c r="B68" s="25">
        <v>0</v>
      </c>
      <c r="C68" s="37" t="s">
        <v>110</v>
      </c>
      <c r="D68" s="14"/>
    </row>
    <row r="69" spans="1:4" x14ac:dyDescent="0.25">
      <c r="A69" s="5" t="s">
        <v>23</v>
      </c>
      <c r="B69" s="25">
        <v>0</v>
      </c>
      <c r="C69" s="37" t="s">
        <v>110</v>
      </c>
      <c r="D69" s="14"/>
    </row>
    <row r="70" spans="1:4" ht="28.5" x14ac:dyDescent="0.25">
      <c r="A70" s="5" t="s">
        <v>24</v>
      </c>
      <c r="B70" s="25">
        <f>0</f>
        <v>0</v>
      </c>
      <c r="C70" s="37" t="s">
        <v>110</v>
      </c>
      <c r="D70" s="14"/>
    </row>
    <row r="71" spans="1:4" ht="29.25" thickBot="1" x14ac:dyDescent="0.3">
      <c r="A71" s="5" t="s">
        <v>25</v>
      </c>
      <c r="B71" s="25">
        <f>SUM(B72:B73)</f>
        <v>9161.2799999999988</v>
      </c>
      <c r="C71" s="37" t="s">
        <v>110</v>
      </c>
      <c r="D71" s="17"/>
    </row>
    <row r="72" spans="1:4" s="29" customFormat="1" ht="15.75" thickBot="1" x14ac:dyDescent="0.3">
      <c r="A72" s="48" t="s">
        <v>131</v>
      </c>
      <c r="B72" s="49">
        <v>4389.78</v>
      </c>
      <c r="C72" s="48" t="s">
        <v>7</v>
      </c>
      <c r="D72" s="49">
        <v>19086</v>
      </c>
    </row>
    <row r="73" spans="1:4" s="29" customFormat="1" ht="15.75" thickBot="1" x14ac:dyDescent="0.3">
      <c r="A73" s="48" t="s">
        <v>132</v>
      </c>
      <c r="B73" s="49">
        <v>4771.5</v>
      </c>
      <c r="C73" s="48" t="s">
        <v>7</v>
      </c>
      <c r="D73" s="49">
        <v>19086</v>
      </c>
    </row>
    <row r="74" spans="1:4" ht="29.25" thickBot="1" x14ac:dyDescent="0.3">
      <c r="A74" s="5" t="s">
        <v>26</v>
      </c>
      <c r="B74" s="25">
        <f>SUM(B75:B76)</f>
        <v>35499.960000000006</v>
      </c>
      <c r="C74" s="37" t="s">
        <v>110</v>
      </c>
      <c r="D74" s="14"/>
    </row>
    <row r="75" spans="1:4" s="29" customFormat="1" ht="15.75" thickBot="1" x14ac:dyDescent="0.3">
      <c r="A75" s="48" t="s">
        <v>133</v>
      </c>
      <c r="B75" s="49">
        <v>17177.400000000001</v>
      </c>
      <c r="C75" s="48" t="s">
        <v>8</v>
      </c>
      <c r="D75" s="49">
        <v>19086</v>
      </c>
    </row>
    <row r="76" spans="1:4" s="29" customFormat="1" ht="15.75" thickBot="1" x14ac:dyDescent="0.3">
      <c r="A76" s="48" t="s">
        <v>134</v>
      </c>
      <c r="B76" s="49">
        <v>18322.560000000001</v>
      </c>
      <c r="C76" s="48" t="s">
        <v>7</v>
      </c>
      <c r="D76" s="49">
        <v>19086</v>
      </c>
    </row>
    <row r="77" spans="1:4" ht="28.5" x14ac:dyDescent="0.25">
      <c r="A77" s="5" t="s">
        <v>27</v>
      </c>
      <c r="B77" s="25">
        <v>0</v>
      </c>
      <c r="C77" s="37" t="s">
        <v>110</v>
      </c>
      <c r="D77" s="15"/>
    </row>
    <row r="78" spans="1:4" ht="43.5" thickBot="1" x14ac:dyDescent="0.3">
      <c r="A78" s="5" t="s">
        <v>28</v>
      </c>
      <c r="B78" s="25">
        <f>SUM(B79:B82)</f>
        <v>99890.92</v>
      </c>
      <c r="C78" s="37" t="s">
        <v>110</v>
      </c>
      <c r="D78" s="15"/>
    </row>
    <row r="79" spans="1:4" s="29" customFormat="1" ht="15.75" thickBot="1" x14ac:dyDescent="0.3">
      <c r="A79" s="48" t="s">
        <v>135</v>
      </c>
      <c r="B79" s="49">
        <v>324.45999999999998</v>
      </c>
      <c r="C79" s="48" t="s">
        <v>7</v>
      </c>
      <c r="D79" s="49">
        <v>19086</v>
      </c>
    </row>
    <row r="80" spans="1:4" s="29" customFormat="1" ht="15.75" thickBot="1" x14ac:dyDescent="0.3">
      <c r="A80" s="48" t="s">
        <v>136</v>
      </c>
      <c r="B80" s="49">
        <v>324.45999999999998</v>
      </c>
      <c r="C80" s="48" t="s">
        <v>7</v>
      </c>
      <c r="D80" s="49">
        <v>19086</v>
      </c>
    </row>
    <row r="81" spans="1:8" s="29" customFormat="1" ht="15.75" thickBot="1" x14ac:dyDescent="0.3">
      <c r="A81" s="48" t="s">
        <v>137</v>
      </c>
      <c r="B81" s="49">
        <v>46762.66</v>
      </c>
      <c r="C81" s="48" t="s">
        <v>7</v>
      </c>
      <c r="D81" s="49">
        <v>19086.8</v>
      </c>
    </row>
    <row r="82" spans="1:8" s="29" customFormat="1" ht="15.75" thickBot="1" x14ac:dyDescent="0.3">
      <c r="A82" s="48" t="s">
        <v>138</v>
      </c>
      <c r="B82" s="49">
        <v>52479.34</v>
      </c>
      <c r="C82" s="48" t="s">
        <v>7</v>
      </c>
      <c r="D82" s="49">
        <v>19083.400000000001</v>
      </c>
    </row>
    <row r="83" spans="1:8" x14ac:dyDescent="0.25">
      <c r="A83" s="5" t="s">
        <v>29</v>
      </c>
      <c r="B83" s="25">
        <f>B84</f>
        <v>4620</v>
      </c>
      <c r="C83" s="37" t="s">
        <v>110</v>
      </c>
      <c r="D83" s="15"/>
    </row>
    <row r="84" spans="1:8" ht="30" x14ac:dyDescent="0.25">
      <c r="A84" s="6" t="s">
        <v>10</v>
      </c>
      <c r="B84" s="27">
        <f>D84*5*12</f>
        <v>4620</v>
      </c>
      <c r="C84" s="17" t="s">
        <v>11</v>
      </c>
      <c r="D84" s="14">
        <v>77</v>
      </c>
    </row>
    <row r="85" spans="1:8" x14ac:dyDescent="0.25">
      <c r="A85" s="4" t="s">
        <v>118</v>
      </c>
      <c r="B85" s="25">
        <f>B15++B18+B21+B23+B30+B39+B67+B68+B70+B71+B74+B77+B78</f>
        <v>736977.41</v>
      </c>
      <c r="C85" s="37" t="s">
        <v>110</v>
      </c>
      <c r="D85" s="17"/>
      <c r="H85" s="1" t="b">
        <f>B85=[1]Лист1!$B$60</f>
        <v>1</v>
      </c>
    </row>
    <row r="86" spans="1:8" x14ac:dyDescent="0.25">
      <c r="A86" s="4" t="s">
        <v>119</v>
      </c>
      <c r="B86" s="25">
        <f>B85*1.2+B83</f>
        <v>888992.89199999999</v>
      </c>
      <c r="C86" s="37" t="s">
        <v>110</v>
      </c>
      <c r="D86" s="14"/>
    </row>
    <row r="87" spans="1:8" x14ac:dyDescent="0.25">
      <c r="A87" s="4" t="s">
        <v>120</v>
      </c>
      <c r="B87" s="25">
        <f>B5+B8-B86</f>
        <v>18358.088000000105</v>
      </c>
      <c r="C87" s="37" t="s">
        <v>110</v>
      </c>
      <c r="D87" s="14"/>
    </row>
    <row r="88" spans="1:8" ht="28.5" x14ac:dyDescent="0.25">
      <c r="A88" s="5" t="s">
        <v>121</v>
      </c>
      <c r="B88" s="25">
        <f>B87+B7</f>
        <v>104070.91800000006</v>
      </c>
      <c r="C88" s="37" t="s">
        <v>110</v>
      </c>
      <c r="D88" s="14"/>
    </row>
  </sheetData>
  <sheetProtection formatCells="0" formatColumns="0" sort="0" autoFilter="0" pivotTables="0"/>
  <mergeCells count="4">
    <mergeCell ref="A1:D1"/>
    <mergeCell ref="A14:D14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2"/>
  <sheetViews>
    <sheetView workbookViewId="0">
      <pane ySplit="3" topLeftCell="A22" activePane="bottomLeft" state="frozen"/>
      <selection pane="bottomLeft" activeCell="I26" sqref="I26"/>
    </sheetView>
  </sheetViews>
  <sheetFormatPr defaultRowHeight="15" x14ac:dyDescent="0.25"/>
  <cols>
    <col min="1" max="1" width="11" style="30" customWidth="1"/>
    <col min="2" max="2" width="70.140625" customWidth="1"/>
    <col min="3" max="3" width="14.85546875" style="28" customWidth="1"/>
    <col min="4" max="4" width="14.85546875" style="30" customWidth="1"/>
    <col min="5" max="5" width="14.85546875" customWidth="1"/>
  </cols>
  <sheetData>
    <row r="1" spans="1:5" x14ac:dyDescent="0.25">
      <c r="B1" s="29" t="s">
        <v>46</v>
      </c>
      <c r="E1" s="29"/>
    </row>
    <row r="2" spans="1:5" x14ac:dyDescent="0.25">
      <c r="B2" s="29" t="s">
        <v>47</v>
      </c>
      <c r="E2" s="29"/>
    </row>
    <row r="3" spans="1:5" ht="22.5" customHeight="1" x14ac:dyDescent="0.25">
      <c r="A3" s="31" t="s">
        <v>82</v>
      </c>
      <c r="B3" s="31" t="s">
        <v>40</v>
      </c>
      <c r="C3" s="32" t="s">
        <v>41</v>
      </c>
      <c r="D3" s="31" t="s">
        <v>42</v>
      </c>
      <c r="E3" s="31" t="s">
        <v>43</v>
      </c>
    </row>
    <row r="4" spans="1:5" x14ac:dyDescent="0.25">
      <c r="A4" s="21">
        <v>3</v>
      </c>
      <c r="B4" s="20" t="s">
        <v>48</v>
      </c>
      <c r="C4" s="26">
        <v>43064.61</v>
      </c>
      <c r="D4" s="21" t="s">
        <v>15</v>
      </c>
      <c r="E4" s="20">
        <v>813</v>
      </c>
    </row>
    <row r="5" spans="1:5" x14ac:dyDescent="0.25">
      <c r="A5" s="21">
        <v>3</v>
      </c>
      <c r="B5" s="20" t="s">
        <v>49</v>
      </c>
      <c r="C5" s="26">
        <v>41687.39</v>
      </c>
      <c r="D5" s="21" t="s">
        <v>15</v>
      </c>
      <c r="E5" s="20">
        <v>787</v>
      </c>
    </row>
    <row r="6" spans="1:5" x14ac:dyDescent="0.25">
      <c r="A6" s="21">
        <v>6</v>
      </c>
      <c r="B6" s="20" t="s">
        <v>50</v>
      </c>
      <c r="C6" s="26">
        <v>1938.12</v>
      </c>
      <c r="D6" s="21" t="s">
        <v>51</v>
      </c>
      <c r="E6" s="20">
        <v>4</v>
      </c>
    </row>
    <row r="7" spans="1:5" x14ac:dyDescent="0.25">
      <c r="A7" s="21">
        <v>4</v>
      </c>
      <c r="B7" s="20" t="s">
        <v>52</v>
      </c>
      <c r="C7" s="26">
        <v>1719.04</v>
      </c>
      <c r="D7" s="21" t="s">
        <v>7</v>
      </c>
      <c r="E7" s="20">
        <v>19100.400000000001</v>
      </c>
    </row>
    <row r="8" spans="1:5" x14ac:dyDescent="0.25">
      <c r="A8" s="21">
        <v>4</v>
      </c>
      <c r="B8" s="20" t="s">
        <v>53</v>
      </c>
      <c r="C8" s="26">
        <v>1719.14</v>
      </c>
      <c r="D8" s="21" t="s">
        <v>7</v>
      </c>
      <c r="E8" s="20">
        <v>19101.599999999999</v>
      </c>
    </row>
    <row r="9" spans="1:5" x14ac:dyDescent="0.25">
      <c r="A9" s="21">
        <v>13</v>
      </c>
      <c r="B9" s="20" t="s">
        <v>30</v>
      </c>
      <c r="C9" s="26">
        <v>1067.8399999999999</v>
      </c>
      <c r="D9" s="21" t="s">
        <v>7</v>
      </c>
      <c r="E9" s="20">
        <v>752</v>
      </c>
    </row>
    <row r="10" spans="1:5" x14ac:dyDescent="0.25">
      <c r="A10" s="21">
        <v>13</v>
      </c>
      <c r="B10" s="20" t="s">
        <v>30</v>
      </c>
      <c r="C10" s="26">
        <v>3155.24</v>
      </c>
      <c r="D10" s="21" t="s">
        <v>7</v>
      </c>
      <c r="E10" s="20">
        <v>2222</v>
      </c>
    </row>
    <row r="11" spans="1:5" x14ac:dyDescent="0.25">
      <c r="A11" s="21">
        <v>6</v>
      </c>
      <c r="B11" s="20" t="s">
        <v>19</v>
      </c>
      <c r="C11" s="26">
        <v>8902.9599999999991</v>
      </c>
      <c r="D11" s="21" t="s">
        <v>20</v>
      </c>
      <c r="E11" s="20">
        <v>11</v>
      </c>
    </row>
    <row r="12" spans="1:5" x14ac:dyDescent="0.25">
      <c r="A12" s="21">
        <v>14</v>
      </c>
      <c r="B12" s="20" t="s">
        <v>54</v>
      </c>
      <c r="C12" s="26">
        <v>150.05000000000001</v>
      </c>
      <c r="D12" s="21" t="s">
        <v>7</v>
      </c>
      <c r="E12" s="20">
        <v>8826.6</v>
      </c>
    </row>
    <row r="13" spans="1:5" x14ac:dyDescent="0.25">
      <c r="A13" s="21">
        <v>6</v>
      </c>
      <c r="B13" s="20" t="s">
        <v>55</v>
      </c>
      <c r="C13" s="26">
        <v>13786.21</v>
      </c>
      <c r="D13" s="21" t="s">
        <v>56</v>
      </c>
      <c r="E13" s="20">
        <v>1</v>
      </c>
    </row>
    <row r="14" spans="1:5" x14ac:dyDescent="0.25">
      <c r="A14" s="21">
        <v>6</v>
      </c>
      <c r="B14" s="20" t="s">
        <v>57</v>
      </c>
      <c r="C14" s="26">
        <v>4675.2</v>
      </c>
      <c r="D14" s="21" t="s">
        <v>56</v>
      </c>
      <c r="E14" s="20">
        <v>1</v>
      </c>
    </row>
    <row r="15" spans="1:5" x14ac:dyDescent="0.25">
      <c r="A15" s="21">
        <v>5</v>
      </c>
      <c r="B15" s="20" t="s">
        <v>58</v>
      </c>
      <c r="C15" s="26">
        <v>1935.52</v>
      </c>
      <c r="D15" s="21" t="s">
        <v>7</v>
      </c>
      <c r="E15" s="20">
        <v>2.6</v>
      </c>
    </row>
    <row r="16" spans="1:5" x14ac:dyDescent="0.25">
      <c r="A16" s="21">
        <v>6</v>
      </c>
      <c r="B16" s="20" t="s">
        <v>59</v>
      </c>
      <c r="C16" s="26">
        <v>19136.04</v>
      </c>
      <c r="D16" s="21" t="s">
        <v>8</v>
      </c>
      <c r="E16" s="20">
        <v>12</v>
      </c>
    </row>
    <row r="17" spans="1:5" x14ac:dyDescent="0.25">
      <c r="A17" s="21">
        <v>6</v>
      </c>
      <c r="B17" s="20" t="s">
        <v>60</v>
      </c>
      <c r="C17" s="26">
        <v>5111.32</v>
      </c>
      <c r="D17" s="21" t="s">
        <v>32</v>
      </c>
      <c r="E17" s="20">
        <v>4</v>
      </c>
    </row>
    <row r="18" spans="1:5" x14ac:dyDescent="0.25">
      <c r="A18" s="21">
        <v>6</v>
      </c>
      <c r="B18" s="20" t="s">
        <v>44</v>
      </c>
      <c r="C18" s="26">
        <v>7642.3</v>
      </c>
      <c r="D18" s="21" t="s">
        <v>8</v>
      </c>
      <c r="E18" s="20">
        <v>10</v>
      </c>
    </row>
    <row r="19" spans="1:5" x14ac:dyDescent="0.25">
      <c r="A19" s="21">
        <v>12</v>
      </c>
      <c r="B19" s="20" t="s">
        <v>61</v>
      </c>
      <c r="C19" s="26">
        <v>15280.32</v>
      </c>
      <c r="D19" s="21" t="s">
        <v>7</v>
      </c>
      <c r="E19" s="20">
        <v>19100.400000000001</v>
      </c>
    </row>
    <row r="20" spans="1:5" x14ac:dyDescent="0.25">
      <c r="A20" s="21">
        <v>12</v>
      </c>
      <c r="B20" s="20" t="s">
        <v>62</v>
      </c>
      <c r="C20" s="26">
        <v>17191.439999999999</v>
      </c>
      <c r="D20" s="21" t="s">
        <v>7</v>
      </c>
      <c r="E20" s="20">
        <v>19101.599999999999</v>
      </c>
    </row>
    <row r="21" spans="1:5" x14ac:dyDescent="0.25">
      <c r="A21" s="21">
        <v>11</v>
      </c>
      <c r="B21" s="20" t="s">
        <v>63</v>
      </c>
      <c r="C21" s="26">
        <v>4393.37</v>
      </c>
      <c r="D21" s="21" t="s">
        <v>7</v>
      </c>
      <c r="E21" s="20">
        <v>19101.599999999999</v>
      </c>
    </row>
    <row r="22" spans="1:5" x14ac:dyDescent="0.25">
      <c r="A22" s="21">
        <v>11</v>
      </c>
      <c r="B22" s="20" t="s">
        <v>64</v>
      </c>
      <c r="C22" s="26">
        <v>4011.08</v>
      </c>
      <c r="D22" s="21" t="s">
        <v>7</v>
      </c>
      <c r="E22" s="20">
        <v>19100.400000000001</v>
      </c>
    </row>
    <row r="23" spans="1:5" x14ac:dyDescent="0.25">
      <c r="A23" s="21">
        <v>2</v>
      </c>
      <c r="B23" s="20" t="s">
        <v>65</v>
      </c>
      <c r="C23" s="26">
        <v>29023.09</v>
      </c>
      <c r="D23" s="21" t="s">
        <v>7</v>
      </c>
      <c r="E23" s="20">
        <v>18253.5</v>
      </c>
    </row>
    <row r="24" spans="1:5" x14ac:dyDescent="0.25">
      <c r="A24" s="21">
        <v>2</v>
      </c>
      <c r="B24" s="20" t="s">
        <v>66</v>
      </c>
      <c r="C24" s="26">
        <v>31705.69</v>
      </c>
      <c r="D24" s="21" t="s">
        <v>7</v>
      </c>
      <c r="E24" s="20">
        <v>19099.8</v>
      </c>
    </row>
    <row r="25" spans="1:5" x14ac:dyDescent="0.25">
      <c r="A25" s="21">
        <v>14</v>
      </c>
      <c r="B25" s="20" t="s">
        <v>67</v>
      </c>
      <c r="C25" s="26">
        <v>44721.09</v>
      </c>
      <c r="D25" s="21" t="s">
        <v>7</v>
      </c>
      <c r="E25" s="20">
        <v>18253.5</v>
      </c>
    </row>
    <row r="26" spans="1:5" x14ac:dyDescent="0.25">
      <c r="A26" s="21">
        <v>14</v>
      </c>
      <c r="B26" s="20" t="s">
        <v>68</v>
      </c>
      <c r="C26" s="26">
        <v>44279.83</v>
      </c>
      <c r="D26" s="21" t="s">
        <v>7</v>
      </c>
      <c r="E26" s="20">
        <v>18073.400000000001</v>
      </c>
    </row>
    <row r="27" spans="1:5" x14ac:dyDescent="0.25">
      <c r="A27" s="21">
        <v>1</v>
      </c>
      <c r="B27" s="20" t="s">
        <v>69</v>
      </c>
      <c r="C27" s="26">
        <v>71817.5</v>
      </c>
      <c r="D27" s="21" t="s">
        <v>7</v>
      </c>
      <c r="E27" s="20">
        <v>19100.400000000001</v>
      </c>
    </row>
    <row r="28" spans="1:5" x14ac:dyDescent="0.25">
      <c r="A28" s="21">
        <v>1</v>
      </c>
      <c r="B28" s="20" t="s">
        <v>70</v>
      </c>
      <c r="C28" s="26">
        <v>75451.320000000007</v>
      </c>
      <c r="D28" s="21" t="s">
        <v>7</v>
      </c>
      <c r="E28" s="20">
        <v>19101.599999999999</v>
      </c>
    </row>
    <row r="29" spans="1:5" x14ac:dyDescent="0.25">
      <c r="A29" s="21">
        <v>5</v>
      </c>
      <c r="B29" s="20" t="s">
        <v>45</v>
      </c>
      <c r="C29" s="26">
        <v>1032.8499999999999</v>
      </c>
      <c r="D29" s="21" t="s">
        <v>56</v>
      </c>
      <c r="E29" s="20">
        <v>1</v>
      </c>
    </row>
    <row r="30" spans="1:5" x14ac:dyDescent="0.25">
      <c r="A30" s="21">
        <v>4</v>
      </c>
      <c r="B30" s="20" t="s">
        <v>71</v>
      </c>
      <c r="C30" s="26">
        <v>1528.03</v>
      </c>
      <c r="D30" s="21" t="s">
        <v>7</v>
      </c>
      <c r="E30" s="20">
        <v>19100.400000000001</v>
      </c>
    </row>
    <row r="31" spans="1:5" x14ac:dyDescent="0.25">
      <c r="A31" s="21">
        <v>4</v>
      </c>
      <c r="B31" s="20" t="s">
        <v>72</v>
      </c>
      <c r="C31" s="26">
        <v>1719.14</v>
      </c>
      <c r="D31" s="21" t="s">
        <v>7</v>
      </c>
      <c r="E31" s="20">
        <v>19101.599999999999</v>
      </c>
    </row>
    <row r="32" spans="1:5" x14ac:dyDescent="0.25">
      <c r="A32" s="21">
        <v>6</v>
      </c>
      <c r="B32" s="20" t="s">
        <v>73</v>
      </c>
      <c r="C32" s="26">
        <v>2984.68</v>
      </c>
      <c r="D32" s="21" t="s">
        <v>56</v>
      </c>
      <c r="E32" s="20">
        <v>2</v>
      </c>
    </row>
    <row r="33" spans="1:5" x14ac:dyDescent="0.25">
      <c r="A33" s="21">
        <v>4</v>
      </c>
      <c r="B33" s="20" t="s">
        <v>74</v>
      </c>
      <c r="C33" s="26">
        <v>7258.15</v>
      </c>
      <c r="D33" s="21" t="s">
        <v>7</v>
      </c>
      <c r="E33" s="20">
        <v>19100.400000000001</v>
      </c>
    </row>
    <row r="34" spans="1:5" x14ac:dyDescent="0.25">
      <c r="A34" s="21">
        <v>4</v>
      </c>
      <c r="B34" s="20" t="s">
        <v>74</v>
      </c>
      <c r="C34" s="26">
        <v>7258.61</v>
      </c>
      <c r="D34" s="21" t="s">
        <v>7</v>
      </c>
      <c r="E34" s="20">
        <v>19101.599999999999</v>
      </c>
    </row>
    <row r="35" spans="1:5" x14ac:dyDescent="0.25">
      <c r="A35" s="21">
        <v>5</v>
      </c>
      <c r="B35" s="20" t="s">
        <v>75</v>
      </c>
      <c r="C35" s="26">
        <v>302.82</v>
      </c>
      <c r="D35" s="21" t="s">
        <v>32</v>
      </c>
      <c r="E35" s="20">
        <v>2</v>
      </c>
    </row>
    <row r="36" spans="1:5" x14ac:dyDescent="0.25">
      <c r="A36" s="21">
        <v>5</v>
      </c>
      <c r="B36" s="20" t="s">
        <v>76</v>
      </c>
      <c r="C36" s="26">
        <v>910</v>
      </c>
      <c r="D36" s="21" t="s">
        <v>77</v>
      </c>
      <c r="E36" s="20">
        <v>1</v>
      </c>
    </row>
    <row r="37" spans="1:5" x14ac:dyDescent="0.25">
      <c r="A37" s="21">
        <v>6</v>
      </c>
      <c r="B37" s="20" t="s">
        <v>33</v>
      </c>
      <c r="C37" s="26">
        <v>810.42</v>
      </c>
      <c r="D37" s="21" t="s">
        <v>34</v>
      </c>
      <c r="E37" s="20">
        <v>3</v>
      </c>
    </row>
    <row r="38" spans="1:5" x14ac:dyDescent="0.25">
      <c r="A38" s="21">
        <v>6</v>
      </c>
      <c r="B38" s="20" t="s">
        <v>36</v>
      </c>
      <c r="C38" s="26">
        <v>1994.1</v>
      </c>
      <c r="D38" s="21" t="s">
        <v>8</v>
      </c>
      <c r="E38" s="20">
        <v>10</v>
      </c>
    </row>
    <row r="39" spans="1:5" x14ac:dyDescent="0.25">
      <c r="A39" s="21">
        <v>6</v>
      </c>
      <c r="B39" s="20" t="s">
        <v>78</v>
      </c>
      <c r="C39" s="26">
        <v>2830</v>
      </c>
      <c r="D39" s="21" t="s">
        <v>56</v>
      </c>
      <c r="E39" s="20">
        <v>1</v>
      </c>
    </row>
    <row r="40" spans="1:5" x14ac:dyDescent="0.25">
      <c r="A40" s="21">
        <v>6</v>
      </c>
      <c r="B40" s="20" t="s">
        <v>79</v>
      </c>
      <c r="C40" s="26">
        <v>225.84</v>
      </c>
      <c r="D40" s="21" t="s">
        <v>56</v>
      </c>
      <c r="E40" s="20">
        <v>2</v>
      </c>
    </row>
    <row r="41" spans="1:5" x14ac:dyDescent="0.25">
      <c r="A41" s="21">
        <v>6</v>
      </c>
      <c r="B41" s="20" t="s">
        <v>80</v>
      </c>
      <c r="C41" s="26">
        <v>1936</v>
      </c>
      <c r="D41" s="21" t="s">
        <v>7</v>
      </c>
      <c r="E41" s="20">
        <v>4</v>
      </c>
    </row>
    <row r="42" spans="1:5" x14ac:dyDescent="0.25">
      <c r="A42" s="33"/>
      <c r="B42" s="34" t="s">
        <v>81</v>
      </c>
      <c r="C42" s="35">
        <v>524356.35000000009</v>
      </c>
      <c r="D42" s="36"/>
      <c r="E42" s="35">
        <v>316364.39999999997</v>
      </c>
    </row>
  </sheetData>
  <autoFilter ref="A3:E4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31" sqref="C31"/>
    </sheetView>
  </sheetViews>
  <sheetFormatPr defaultRowHeight="15" x14ac:dyDescent="0.25"/>
  <cols>
    <col min="1" max="2" width="9.140625" style="38"/>
    <col min="3" max="8" width="18.42578125" style="38" customWidth="1"/>
    <col min="9" max="16384" width="9.140625" style="38"/>
  </cols>
  <sheetData>
    <row r="1" spans="1:8" ht="16.5" x14ac:dyDescent="0.25">
      <c r="A1" s="61" t="s">
        <v>83</v>
      </c>
      <c r="B1" s="61"/>
      <c r="C1" s="61"/>
      <c r="D1" s="61"/>
      <c r="E1" s="61"/>
      <c r="F1" s="61"/>
      <c r="G1" s="61"/>
      <c r="H1" s="61"/>
    </row>
    <row r="3" spans="1:8" x14ac:dyDescent="0.25">
      <c r="A3" s="39" t="s">
        <v>84</v>
      </c>
      <c r="B3" s="56" t="s">
        <v>85</v>
      </c>
      <c r="C3" s="57"/>
      <c r="D3" s="39" t="s">
        <v>86</v>
      </c>
      <c r="E3" s="39" t="s">
        <v>87</v>
      </c>
      <c r="F3" s="39" t="s">
        <v>88</v>
      </c>
      <c r="G3" s="40" t="s">
        <v>89</v>
      </c>
      <c r="H3" s="40" t="s">
        <v>90</v>
      </c>
    </row>
    <row r="4" spans="1:8" x14ac:dyDescent="0.25">
      <c r="A4" s="41" t="s">
        <v>91</v>
      </c>
      <c r="B4" s="42" t="s">
        <v>92</v>
      </c>
      <c r="C4" s="62" t="s">
        <v>93</v>
      </c>
      <c r="D4" s="62"/>
      <c r="E4" s="62"/>
      <c r="F4" s="62"/>
      <c r="G4" s="62"/>
      <c r="H4" s="63"/>
    </row>
    <row r="5" spans="1:8" x14ac:dyDescent="0.25">
      <c r="A5" s="39" t="s">
        <v>94</v>
      </c>
      <c r="B5" s="56" t="s">
        <v>95</v>
      </c>
      <c r="C5" s="57"/>
      <c r="D5" s="43">
        <v>78107.48</v>
      </c>
      <c r="E5" s="43">
        <v>44205.53</v>
      </c>
      <c r="F5" s="44">
        <v>56.6</v>
      </c>
      <c r="G5" s="45" t="s">
        <v>96</v>
      </c>
      <c r="H5" s="45" t="s">
        <v>97</v>
      </c>
    </row>
    <row r="6" spans="1:8" x14ac:dyDescent="0.25">
      <c r="A6" s="39" t="s">
        <v>94</v>
      </c>
      <c r="B6" s="56" t="s">
        <v>95</v>
      </c>
      <c r="C6" s="57"/>
      <c r="D6" s="43">
        <v>78107.48</v>
      </c>
      <c r="E6" s="43">
        <v>54795.35</v>
      </c>
      <c r="F6" s="44">
        <v>70.150000000000006</v>
      </c>
      <c r="G6" s="45" t="s">
        <v>98</v>
      </c>
      <c r="H6" s="45" t="s">
        <v>97</v>
      </c>
    </row>
    <row r="7" spans="1:8" x14ac:dyDescent="0.25">
      <c r="A7" s="39" t="s">
        <v>94</v>
      </c>
      <c r="B7" s="56" t="s">
        <v>95</v>
      </c>
      <c r="C7" s="57"/>
      <c r="D7" s="43">
        <v>77881.37</v>
      </c>
      <c r="E7" s="43">
        <v>109388.59</v>
      </c>
      <c r="F7" s="44">
        <v>140.46</v>
      </c>
      <c r="G7" s="45" t="s">
        <v>99</v>
      </c>
      <c r="H7" s="45" t="s">
        <v>97</v>
      </c>
    </row>
    <row r="8" spans="1:8" x14ac:dyDescent="0.25">
      <c r="A8" s="39" t="s">
        <v>94</v>
      </c>
      <c r="B8" s="56" t="s">
        <v>95</v>
      </c>
      <c r="C8" s="57"/>
      <c r="D8" s="43">
        <v>77895.69</v>
      </c>
      <c r="E8" s="43">
        <v>82650.36</v>
      </c>
      <c r="F8" s="44">
        <v>106.1</v>
      </c>
      <c r="G8" s="45" t="s">
        <v>100</v>
      </c>
      <c r="H8" s="45" t="s">
        <v>97</v>
      </c>
    </row>
    <row r="9" spans="1:8" x14ac:dyDescent="0.25">
      <c r="A9" s="39" t="s">
        <v>94</v>
      </c>
      <c r="B9" s="56" t="s">
        <v>95</v>
      </c>
      <c r="C9" s="57"/>
      <c r="D9" s="43">
        <v>76116.78</v>
      </c>
      <c r="E9" s="43">
        <v>56323.85</v>
      </c>
      <c r="F9" s="44">
        <v>74</v>
      </c>
      <c r="G9" s="45" t="s">
        <v>101</v>
      </c>
      <c r="H9" s="45" t="s">
        <v>97</v>
      </c>
    </row>
    <row r="10" spans="1:8" x14ac:dyDescent="0.25">
      <c r="A10" s="39" t="s">
        <v>94</v>
      </c>
      <c r="B10" s="56" t="s">
        <v>95</v>
      </c>
      <c r="C10" s="57"/>
      <c r="D10" s="43">
        <v>77080.539999999994</v>
      </c>
      <c r="E10" s="43">
        <v>47109.61</v>
      </c>
      <c r="F10" s="44">
        <v>61.12</v>
      </c>
      <c r="G10" s="45" t="s">
        <v>102</v>
      </c>
      <c r="H10" s="45" t="s">
        <v>97</v>
      </c>
    </row>
    <row r="11" spans="1:8" x14ac:dyDescent="0.25">
      <c r="A11" s="39" t="s">
        <v>94</v>
      </c>
      <c r="B11" s="56" t="s">
        <v>95</v>
      </c>
      <c r="C11" s="57"/>
      <c r="D11" s="43">
        <v>81726.84</v>
      </c>
      <c r="E11" s="43">
        <v>51862.75</v>
      </c>
      <c r="F11" s="44">
        <v>63.46</v>
      </c>
      <c r="G11" s="45" t="s">
        <v>103</v>
      </c>
      <c r="H11" s="45" t="s">
        <v>97</v>
      </c>
    </row>
    <row r="12" spans="1:8" x14ac:dyDescent="0.25">
      <c r="A12" s="39" t="s">
        <v>94</v>
      </c>
      <c r="B12" s="56" t="s">
        <v>95</v>
      </c>
      <c r="C12" s="57"/>
      <c r="D12" s="43">
        <v>-53065.68</v>
      </c>
      <c r="E12" s="43">
        <v>79357.490000000005</v>
      </c>
      <c r="F12" s="44">
        <v>-149.55000000000001</v>
      </c>
      <c r="G12" s="45" t="s">
        <v>104</v>
      </c>
      <c r="H12" s="45" t="s">
        <v>97</v>
      </c>
    </row>
    <row r="13" spans="1:8" x14ac:dyDescent="0.25">
      <c r="A13" s="39" t="s">
        <v>94</v>
      </c>
      <c r="B13" s="56" t="s">
        <v>95</v>
      </c>
      <c r="C13" s="57"/>
      <c r="D13" s="43">
        <v>81069.73</v>
      </c>
      <c r="E13" s="43">
        <v>73393.63</v>
      </c>
      <c r="F13" s="44">
        <v>90.53</v>
      </c>
      <c r="G13" s="45" t="s">
        <v>105</v>
      </c>
      <c r="H13" s="45" t="s">
        <v>97</v>
      </c>
    </row>
    <row r="14" spans="1:8" x14ac:dyDescent="0.25">
      <c r="A14" s="39" t="s">
        <v>94</v>
      </c>
      <c r="B14" s="56" t="s">
        <v>95</v>
      </c>
      <c r="C14" s="57"/>
      <c r="D14" s="43">
        <v>80947.070000000007</v>
      </c>
      <c r="E14" s="43">
        <v>162937.44</v>
      </c>
      <c r="F14" s="44">
        <v>201.29</v>
      </c>
      <c r="G14" s="45" t="s">
        <v>106</v>
      </c>
      <c r="H14" s="45" t="s">
        <v>97</v>
      </c>
    </row>
    <row r="15" spans="1:8" x14ac:dyDescent="0.25">
      <c r="A15" s="39" t="s">
        <v>94</v>
      </c>
      <c r="B15" s="56" t="s">
        <v>95</v>
      </c>
      <c r="C15" s="57"/>
      <c r="D15" s="43">
        <v>80850.7</v>
      </c>
      <c r="E15" s="43">
        <v>95680.26</v>
      </c>
      <c r="F15" s="44">
        <v>118.34</v>
      </c>
      <c r="G15" s="45" t="s">
        <v>107</v>
      </c>
      <c r="H15" s="45" t="s">
        <v>97</v>
      </c>
    </row>
    <row r="16" spans="1:8" x14ac:dyDescent="0.25">
      <c r="A16" s="39" t="s">
        <v>94</v>
      </c>
      <c r="B16" s="56" t="s">
        <v>95</v>
      </c>
      <c r="C16" s="57"/>
      <c r="D16" s="43">
        <v>76958.62</v>
      </c>
      <c r="E16" s="43">
        <v>84816.98</v>
      </c>
      <c r="F16" s="44">
        <v>110.21</v>
      </c>
      <c r="G16" s="45" t="s">
        <v>108</v>
      </c>
      <c r="H16" s="45" t="s">
        <v>97</v>
      </c>
    </row>
    <row r="17" spans="1:8" x14ac:dyDescent="0.25">
      <c r="A17" s="58" t="s">
        <v>109</v>
      </c>
      <c r="B17" s="59"/>
      <c r="C17" s="60"/>
      <c r="D17" s="46">
        <v>813676.62</v>
      </c>
      <c r="E17" s="46">
        <v>942521.84</v>
      </c>
      <c r="F17" s="47">
        <v>115.83</v>
      </c>
      <c r="G17" s="45" t="s">
        <v>91</v>
      </c>
      <c r="H17" s="45" t="s">
        <v>91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Агинский тракт, д. 57</vt:lpstr>
      <vt:lpstr>Работы 2019 </vt:lpstr>
      <vt:lpstr>Справка</vt:lpstr>
      <vt:lpstr>'Агинский тракт, д. 57'!Область_печати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Попова Вячеславовна</cp:lastModifiedBy>
  <cp:lastPrinted>2019-01-30T01:18:49Z</cp:lastPrinted>
  <dcterms:created xsi:type="dcterms:W3CDTF">2018-02-13T05:54:21Z</dcterms:created>
  <dcterms:modified xsi:type="dcterms:W3CDTF">2021-03-09T05:11:17Z</dcterms:modified>
</cp:coreProperties>
</file>