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Силикатная, д. 11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2020'!$A$3:$E$52</definedName>
    <definedName name="_xlnm.Print_Area" localSheetId="0">'Силикатная, д. 11'!$A$1:$D$85</definedName>
  </definedNames>
  <calcPr calcId="145621"/>
</workbook>
</file>

<file path=xl/calcChain.xml><?xml version="1.0" encoding="utf-8"?>
<calcChain xmlns="http://schemas.openxmlformats.org/spreadsheetml/2006/main">
  <c r="B11" i="1" l="1"/>
  <c r="B72" i="1"/>
  <c r="C61" i="2"/>
  <c r="B79" i="1"/>
  <c r="B19" i="1" l="1"/>
  <c r="B40" i="1"/>
  <c r="B28" i="1"/>
  <c r="B58" i="2"/>
  <c r="B63" i="1" l="1"/>
  <c r="B7" i="1"/>
  <c r="B21" i="1" l="1"/>
  <c r="B13" i="1"/>
  <c r="B16" i="1"/>
  <c r="B65" i="1"/>
  <c r="B68" i="1"/>
  <c r="B10" i="1"/>
  <c r="B82" i="1" l="1"/>
  <c r="B8" i="1"/>
  <c r="B81" i="1"/>
  <c r="B80" i="1" s="1"/>
  <c r="H82" i="1" l="1"/>
  <c r="B83" i="1"/>
  <c r="B84" i="1" s="1"/>
  <c r="B85" i="1" s="1"/>
</calcChain>
</file>

<file path=xl/sharedStrings.xml><?xml version="1.0" encoding="utf-8"?>
<sst xmlns="http://schemas.openxmlformats.org/spreadsheetml/2006/main" count="280" uniqueCount="110">
  <si>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</si>
  <si>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</si>
  <si>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</si>
  <si>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</si>
  <si>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</si>
  <si>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</si>
  <si>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</si>
  <si>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</si>
  <si>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</si>
  <si>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</si>
  <si>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</si>
  <si>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</si>
  <si>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</si>
  <si>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</si>
  <si>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</si>
  <si>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</si>
  <si>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</si>
  <si>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</si>
  <si>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</si>
  <si>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</si>
  <si>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</si>
  <si>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</si>
  <si>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</si>
  <si>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</si>
  <si>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</si>
  <si>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</si>
  <si>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</si>
  <si>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</si>
  <si>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</si>
  <si>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</si>
  <si>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</si>
  <si>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Устранение свищей хомутами</t>
  </si>
  <si>
    <t>м3</t>
  </si>
  <si>
    <t>Адрес: ул. Силикатная, д. 11</t>
  </si>
  <si>
    <t>Троллейбусное управление</t>
  </si>
  <si>
    <t>Выезд а/машины по заявке</t>
  </si>
  <si>
    <t>выезд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</si>
  <si>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</si>
  <si>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</si>
  <si>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</si>
  <si>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</si>
  <si>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СИЛИКАТНАЯ ул. д.11                                          </t>
  </si>
  <si>
    <t>Доходы по дому:</t>
  </si>
  <si>
    <t>Cуммa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</si>
  <si>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</si>
  <si>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</si>
  <si>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</si>
  <si>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узел</t>
  </si>
  <si>
    <t>Протяжка контактов на электроприборах</t>
  </si>
  <si>
    <t>Прочистка вентиляции</t>
  </si>
  <si>
    <t>Смена вентиля до 20 мм</t>
  </si>
  <si>
    <t>Смена стекл</t>
  </si>
  <si>
    <t>Смена труб ГВС и ХВС д.32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</si>
  <si>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</si>
  <si>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</si>
  <si>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Вывод холодной воды с подвала для хоз.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</si>
  <si>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</si>
  <si>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</si>
  <si>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</si>
  <si>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Завоз песка на песочницы детских площадок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</si>
  <si>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</si>
  <si>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</si>
  <si>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Замена электровыключателей</t>
  </si>
  <si>
    <t>Масляная окраска элементов детской площадки (забор, элементы)</t>
  </si>
  <si>
    <t>Монтаж освещения над под-м с точкой подк.от тамб-го осв.(свет.на движе</t>
  </si>
  <si>
    <t>1подъезд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</si>
  <si>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</si>
  <si>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</si>
  <si>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</si>
  <si>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Освещение теплового узла</t>
  </si>
  <si>
    <t>Осмотр подвала</t>
  </si>
  <si>
    <t>1 дом</t>
  </si>
  <si>
    <t>Отключение отопления</t>
  </si>
  <si>
    <t>Прочистка внутренней канализационной сети</t>
  </si>
  <si>
    <t>1м</t>
  </si>
  <si>
    <t>Ремонт чердачного люка</t>
  </si>
  <si>
    <t>Сброс воздуха со стояков отопления с использованием а/м газель</t>
  </si>
  <si>
    <t>Смена почтовых ящиков с произ-м нумерации №квартир(5-и секц)без ст-ти</t>
  </si>
  <si>
    <t>Смена резьб (для всех диаметров) с применением газосварочных работ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</si>
  <si>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</si>
  <si>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</si>
  <si>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</si>
  <si>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</si>
  <si>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</si>
  <si>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</si>
  <si>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</si>
  <si>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</si>
  <si>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</si>
  <si>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</si>
  <si>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</si>
  <si>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</si>
  <si>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</si>
  <si>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светильников с датчиком на движение</t>
  </si>
  <si>
    <t>шт</t>
  </si>
  <si>
    <t>Устройство бетонных полов толщиной 10 см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</si>
  <si>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</si>
  <si>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</si>
  <si>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</si>
  <si>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</si>
  <si>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смена труб ГВС и ХВС 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</si>
  <si>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</si>
  <si>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</si>
  <si>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</si>
  <si>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</si>
  <si>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</si>
  <si>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</si>
  <si>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</si>
  <si>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</si>
  <si>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</si>
  <si>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Саженцы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</si>
</sst>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4" fontId="12" fillId="0" borderId="2" xfId="3" applyNumberFormat="1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" fontId="13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3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49" fontId="0" fillId="0" borderId="16" xfId="0" applyNumberFormat="1" applyFill="1" applyBorder="1"/>
    <xf numFmtId="164" fontId="0" fillId="0" borderId="16" xfId="0" applyNumberFormat="1" applyFill="1" applyBorder="1"/>
    <xf numFmtId="49" fontId="0" fillId="0" borderId="2" xfId="0" applyNumberFormat="1" applyFill="1" applyBorder="1"/>
    <xf numFmtId="164" fontId="0" fillId="0" borderId="2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5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 x14ac:dyDescent="0.25"/>
  <cols>
    <col min="1" max="1" width="70.85546875" style="37" customWidth="1"/>
    <col min="2" max="2" width="21.7109375" style="38" customWidth="1"/>
    <col min="3" max="3" width="12.140625" style="39" customWidth="1"/>
    <col min="4" max="4" width="14.42578125" style="40" customWidth="1"/>
    <col min="5" max="5" width="0" style="19" hidden="1" customWidth="1"/>
    <col min="6" max="7" width="9.140625" style="19"/>
    <col min="8" max="8" width="10" style="19" bestFit="1" customWidth="1"/>
    <col min="9" max="16384" width="9.140625" style="19"/>
  </cols>
  <sheetData>
    <row r="1" spans="1:4" s="12" customFormat="1" ht="43.5" customHeight="1" x14ac:dyDescent="0.25">
      <c r="A1" s="53" t="s">
        <v>8</v>
      </c>
      <c r="B1" s="53"/>
      <c r="C1" s="53"/>
      <c r="D1" s="53"/>
    </row>
    <row r="2" spans="1:4" s="14" customFormat="1" ht="15.75" x14ac:dyDescent="0.25">
      <c r="A2" s="13" t="s">
        <v>33</v>
      </c>
      <c r="B2" s="55" t="s">
        <v>100</v>
      </c>
      <c r="C2" s="55"/>
      <c r="D2" s="55"/>
    </row>
    <row r="3" spans="1:4" ht="57" x14ac:dyDescent="0.25">
      <c r="A3" s="15" t="s">
        <v>2</v>
      </c>
      <c r="B3" s="16" t="s">
        <v>28</v>
      </c>
      <c r="C3" s="17" t="s">
        <v>0</v>
      </c>
      <c r="D3" s="18" t="s">
        <v>1</v>
      </c>
    </row>
    <row r="4" spans="1:4" x14ac:dyDescent="0.25">
      <c r="A4" s="56" t="s">
        <v>42</v>
      </c>
      <c r="B4" s="56"/>
      <c r="C4" s="56"/>
      <c r="D4" s="56"/>
    </row>
    <row r="5" spans="1:4" x14ac:dyDescent="0.25">
      <c r="A5" s="2" t="s">
        <v>101</v>
      </c>
      <c r="B5" s="20">
        <v>1248219.24</v>
      </c>
      <c r="C5" s="41" t="s">
        <v>53</v>
      </c>
      <c r="D5" s="21"/>
    </row>
    <row r="6" spans="1:4" x14ac:dyDescent="0.25">
      <c r="A6" s="2" t="s">
        <v>102</v>
      </c>
      <c r="B6" s="20">
        <v>1259901.96</v>
      </c>
      <c r="C6" s="41" t="s">
        <v>53</v>
      </c>
      <c r="D6" s="21"/>
    </row>
    <row r="7" spans="1:4" x14ac:dyDescent="0.25">
      <c r="A7" s="2" t="s">
        <v>103</v>
      </c>
      <c r="B7" s="20">
        <f>B6-B5</f>
        <v>11682.719999999972</v>
      </c>
      <c r="C7" s="41" t="s">
        <v>53</v>
      </c>
      <c r="D7" s="21"/>
    </row>
    <row r="8" spans="1:4" x14ac:dyDescent="0.25">
      <c r="A8" s="22" t="s">
        <v>9</v>
      </c>
      <c r="B8" s="20">
        <f>B10+B9</f>
        <v>36947.82</v>
      </c>
      <c r="C8" s="41" t="s">
        <v>53</v>
      </c>
      <c r="D8" s="21"/>
    </row>
    <row r="9" spans="1:4" x14ac:dyDescent="0.25">
      <c r="A9" s="23" t="s">
        <v>34</v>
      </c>
      <c r="B9" s="24">
        <v>20018.22</v>
      </c>
      <c r="C9" s="27" t="s">
        <v>53</v>
      </c>
      <c r="D9" s="21"/>
    </row>
    <row r="10" spans="1:4" x14ac:dyDescent="0.25">
      <c r="A10" s="23" t="s">
        <v>10</v>
      </c>
      <c r="B10" s="24">
        <f>660.8*12+750*12</f>
        <v>16929.599999999999</v>
      </c>
      <c r="C10" s="27" t="s">
        <v>53</v>
      </c>
      <c r="D10" s="21"/>
    </row>
    <row r="11" spans="1:4" x14ac:dyDescent="0.25">
      <c r="A11" s="25" t="s">
        <v>104</v>
      </c>
      <c r="B11" s="26">
        <f>B5+B8-B10</f>
        <v>1268237.46</v>
      </c>
      <c r="C11" s="41" t="s">
        <v>53</v>
      </c>
      <c r="D11" s="28"/>
    </row>
    <row r="12" spans="1:4" x14ac:dyDescent="0.25">
      <c r="A12" s="54" t="s">
        <v>11</v>
      </c>
      <c r="B12" s="54"/>
      <c r="C12" s="54"/>
      <c r="D12" s="54"/>
    </row>
    <row r="13" spans="1:4" ht="15.75" thickBot="1" x14ac:dyDescent="0.3">
      <c r="A13" s="29" t="s">
        <v>12</v>
      </c>
      <c r="B13" s="26">
        <f>B14+B15</f>
        <v>212418.53999999998</v>
      </c>
      <c r="C13" s="41" t="s">
        <v>53</v>
      </c>
      <c r="D13" s="28"/>
    </row>
    <row r="14" spans="1:4" s="3" customFormat="1" ht="15.75" thickBot="1" x14ac:dyDescent="0.3">
      <c r="A14" s="43" t="s">
        <v>90</v>
      </c>
      <c r="B14" s="44">
        <v>103971.9</v>
      </c>
      <c r="C14" s="43" t="s">
        <v>5</v>
      </c>
      <c r="D14" s="44">
        <v>26322</v>
      </c>
    </row>
    <row r="15" spans="1:4" s="3" customFormat="1" ht="15.75" thickBot="1" x14ac:dyDescent="0.3">
      <c r="A15" s="43" t="s">
        <v>91</v>
      </c>
      <c r="B15" s="44">
        <v>108446.64</v>
      </c>
      <c r="C15" s="43" t="s">
        <v>4</v>
      </c>
      <c r="D15" s="44">
        <v>26322</v>
      </c>
    </row>
    <row r="16" spans="1:4" ht="29.25" thickBot="1" x14ac:dyDescent="0.3">
      <c r="A16" s="29" t="s">
        <v>13</v>
      </c>
      <c r="B16" s="26">
        <f>B18+B17</f>
        <v>86265.609999999986</v>
      </c>
      <c r="C16" s="41" t="s">
        <v>53</v>
      </c>
      <c r="D16" s="28"/>
    </row>
    <row r="17" spans="1:4" s="3" customFormat="1" ht="15.75" thickBot="1" x14ac:dyDescent="0.3">
      <c r="A17" s="43" t="s">
        <v>86</v>
      </c>
      <c r="B17" s="44">
        <v>43694.52</v>
      </c>
      <c r="C17" s="43" t="s">
        <v>4</v>
      </c>
      <c r="D17" s="44">
        <v>26322</v>
      </c>
    </row>
    <row r="18" spans="1:4" s="3" customFormat="1" ht="15.75" thickBot="1" x14ac:dyDescent="0.3">
      <c r="A18" s="43" t="s">
        <v>87</v>
      </c>
      <c r="B18" s="44">
        <v>42571.09</v>
      </c>
      <c r="C18" s="43" t="s">
        <v>4</v>
      </c>
      <c r="D18" s="44">
        <v>22405.84</v>
      </c>
    </row>
    <row r="19" spans="1:4" ht="15.75" thickBot="1" x14ac:dyDescent="0.3">
      <c r="A19" s="29" t="s">
        <v>14</v>
      </c>
      <c r="B19" s="26">
        <f>B20</f>
        <v>11705.27</v>
      </c>
      <c r="C19" s="41" t="s">
        <v>53</v>
      </c>
      <c r="D19" s="31"/>
    </row>
    <row r="20" spans="1:4" s="3" customFormat="1" ht="15.75" thickBot="1" x14ac:dyDescent="0.3">
      <c r="A20" s="43" t="s">
        <v>56</v>
      </c>
      <c r="B20" s="44">
        <v>11705.27</v>
      </c>
      <c r="C20" s="43" t="s">
        <v>15</v>
      </c>
      <c r="D20" s="44">
        <v>181</v>
      </c>
    </row>
    <row r="21" spans="1:4" ht="29.25" thickBot="1" x14ac:dyDescent="0.3">
      <c r="A21" s="29" t="s">
        <v>16</v>
      </c>
      <c r="B21" s="26">
        <f>SUM(B22:B27)</f>
        <v>29743.86</v>
      </c>
      <c r="C21" s="41" t="s">
        <v>53</v>
      </c>
      <c r="D21" s="28"/>
    </row>
    <row r="22" spans="1:4" s="3" customFormat="1" ht="15.75" thickBot="1" x14ac:dyDescent="0.3">
      <c r="A22" s="43" t="s">
        <v>57</v>
      </c>
      <c r="B22" s="44">
        <v>2632.2</v>
      </c>
      <c r="C22" s="43" t="s">
        <v>4</v>
      </c>
      <c r="D22" s="44">
        <v>26322</v>
      </c>
    </row>
    <row r="23" spans="1:4" s="3" customFormat="1" ht="15.75" thickBot="1" x14ac:dyDescent="0.3">
      <c r="A23" s="43" t="s">
        <v>58</v>
      </c>
      <c r="B23" s="44">
        <v>2368.98</v>
      </c>
      <c r="C23" s="43" t="s">
        <v>4</v>
      </c>
      <c r="D23" s="44">
        <v>26322</v>
      </c>
    </row>
    <row r="24" spans="1:4" s="3" customFormat="1" ht="15.75" thickBot="1" x14ac:dyDescent="0.3">
      <c r="A24" s="43" t="s">
        <v>95</v>
      </c>
      <c r="B24" s="44">
        <v>2368.98</v>
      </c>
      <c r="C24" s="43" t="s">
        <v>4</v>
      </c>
      <c r="D24" s="44">
        <v>26322</v>
      </c>
    </row>
    <row r="25" spans="1:4" s="3" customFormat="1" ht="15.75" thickBot="1" x14ac:dyDescent="0.3">
      <c r="A25" s="43" t="s">
        <v>96</v>
      </c>
      <c r="B25" s="44">
        <v>2368.98</v>
      </c>
      <c r="C25" s="43" t="s">
        <v>4</v>
      </c>
      <c r="D25" s="44">
        <v>26322</v>
      </c>
    </row>
    <row r="26" spans="1:4" s="3" customFormat="1" ht="15.75" thickBot="1" x14ac:dyDescent="0.3">
      <c r="A26" s="43" t="s">
        <v>97</v>
      </c>
      <c r="B26" s="44">
        <v>10002.36</v>
      </c>
      <c r="C26" s="43" t="s">
        <v>4</v>
      </c>
      <c r="D26" s="44">
        <v>26322</v>
      </c>
    </row>
    <row r="27" spans="1:4" s="3" customFormat="1" ht="15.75" thickBot="1" x14ac:dyDescent="0.3">
      <c r="A27" s="43" t="s">
        <v>98</v>
      </c>
      <c r="B27" s="44">
        <v>10002.36</v>
      </c>
      <c r="C27" s="43" t="s">
        <v>4</v>
      </c>
      <c r="D27" s="44">
        <v>26322</v>
      </c>
    </row>
    <row r="28" spans="1:4" ht="43.5" thickBot="1" x14ac:dyDescent="0.3">
      <c r="A28" s="29" t="s">
        <v>17</v>
      </c>
      <c r="B28" s="26">
        <f>SUM(B29:B39)</f>
        <v>7835.96</v>
      </c>
      <c r="C28" s="41" t="s">
        <v>53</v>
      </c>
      <c r="D28" s="32"/>
    </row>
    <row r="29" spans="1:4" s="3" customFormat="1" ht="15.75" thickBot="1" x14ac:dyDescent="0.3">
      <c r="A29" s="43" t="s">
        <v>44</v>
      </c>
      <c r="B29" s="44">
        <v>714.6</v>
      </c>
      <c r="C29" s="43" t="s">
        <v>45</v>
      </c>
      <c r="D29" s="44">
        <v>9</v>
      </c>
    </row>
    <row r="30" spans="1:4" s="3" customFormat="1" ht="15.75" thickBot="1" x14ac:dyDescent="0.3">
      <c r="A30" s="43" t="s">
        <v>62</v>
      </c>
      <c r="B30" s="44">
        <v>407.84</v>
      </c>
      <c r="C30" s="43" t="s">
        <v>45</v>
      </c>
      <c r="D30" s="44">
        <v>1</v>
      </c>
    </row>
    <row r="31" spans="1:4" s="3" customFormat="1" ht="15.75" thickBot="1" x14ac:dyDescent="0.3">
      <c r="A31" s="43" t="s">
        <v>46</v>
      </c>
      <c r="B31" s="44">
        <v>230.61</v>
      </c>
      <c r="C31" s="43" t="s">
        <v>45</v>
      </c>
      <c r="D31" s="44">
        <v>1</v>
      </c>
    </row>
    <row r="32" spans="1:4" s="3" customFormat="1" ht="15.75" thickBot="1" x14ac:dyDescent="0.3">
      <c r="A32" s="43" t="s">
        <v>64</v>
      </c>
      <c r="B32" s="44">
        <v>1774.21</v>
      </c>
      <c r="C32" s="43" t="s">
        <v>65</v>
      </c>
      <c r="D32" s="44">
        <v>1</v>
      </c>
    </row>
    <row r="33" spans="1:5" s="3" customFormat="1" ht="15.75" thickBot="1" x14ac:dyDescent="0.3">
      <c r="A33" s="43" t="s">
        <v>66</v>
      </c>
      <c r="B33" s="44">
        <v>333.38</v>
      </c>
      <c r="C33" s="43" t="s">
        <v>45</v>
      </c>
      <c r="D33" s="44">
        <v>1</v>
      </c>
    </row>
    <row r="34" spans="1:5" s="3" customFormat="1" ht="15.75" thickBot="1" x14ac:dyDescent="0.3">
      <c r="A34" s="43" t="s">
        <v>48</v>
      </c>
      <c r="B34" s="44">
        <v>464.72</v>
      </c>
      <c r="C34" s="43" t="s">
        <v>45</v>
      </c>
      <c r="D34" s="44">
        <v>2</v>
      </c>
    </row>
    <row r="35" spans="1:5" s="3" customFormat="1" ht="15.75" thickBot="1" x14ac:dyDescent="0.3">
      <c r="A35" s="43" t="s">
        <v>75</v>
      </c>
      <c r="B35" s="44">
        <v>220.73</v>
      </c>
      <c r="C35" s="43" t="s">
        <v>45</v>
      </c>
      <c r="D35" s="44">
        <v>1</v>
      </c>
    </row>
    <row r="36" spans="1:5" s="3" customFormat="1" ht="15.75" thickBot="1" x14ac:dyDescent="0.3">
      <c r="A36" s="43" t="s">
        <v>77</v>
      </c>
      <c r="B36" s="44">
        <v>501.06</v>
      </c>
      <c r="C36" s="43" t="s">
        <v>45</v>
      </c>
      <c r="D36" s="44">
        <v>1</v>
      </c>
    </row>
    <row r="37" spans="1:5" s="3" customFormat="1" ht="15.75" thickBot="1" x14ac:dyDescent="0.3">
      <c r="A37" s="43" t="s">
        <v>51</v>
      </c>
      <c r="B37" s="44">
        <v>558.32000000000005</v>
      </c>
      <c r="C37" s="43" t="s">
        <v>4</v>
      </c>
      <c r="D37" s="44">
        <v>0.75</v>
      </c>
    </row>
    <row r="38" spans="1:5" s="3" customFormat="1" ht="15.75" thickBot="1" x14ac:dyDescent="0.3">
      <c r="A38" s="43" t="s">
        <v>92</v>
      </c>
      <c r="B38" s="44">
        <v>2065.6999999999998</v>
      </c>
      <c r="C38" s="43" t="s">
        <v>93</v>
      </c>
      <c r="D38" s="44">
        <v>2</v>
      </c>
    </row>
    <row r="39" spans="1:5" s="3" customFormat="1" ht="15.75" thickBot="1" x14ac:dyDescent="0.3">
      <c r="A39" s="43" t="s">
        <v>94</v>
      </c>
      <c r="B39" s="44">
        <v>564.79</v>
      </c>
      <c r="C39" s="43" t="s">
        <v>4</v>
      </c>
      <c r="D39" s="44">
        <v>0.3</v>
      </c>
    </row>
    <row r="40" spans="1:5" ht="43.5" thickBot="1" x14ac:dyDescent="0.3">
      <c r="A40" s="29" t="s">
        <v>18</v>
      </c>
      <c r="B40" s="26">
        <f>SUM(B41:B59)</f>
        <v>50718.080000000002</v>
      </c>
      <c r="C40" s="41" t="s">
        <v>53</v>
      </c>
      <c r="D40" s="28"/>
      <c r="E40" s="33" t="s">
        <v>3</v>
      </c>
    </row>
    <row r="41" spans="1:5" s="3" customFormat="1" ht="15.75" thickBot="1" x14ac:dyDescent="0.3">
      <c r="A41" s="43" t="s">
        <v>29</v>
      </c>
      <c r="B41" s="44">
        <v>1618.72</v>
      </c>
      <c r="C41" s="43" t="s">
        <v>30</v>
      </c>
      <c r="D41" s="44">
        <v>2</v>
      </c>
    </row>
    <row r="42" spans="1:5" s="3" customFormat="1" ht="15.75" thickBot="1" x14ac:dyDescent="0.3">
      <c r="A42" s="43" t="s">
        <v>60</v>
      </c>
      <c r="B42" s="44">
        <v>739.3</v>
      </c>
      <c r="C42" s="43" t="s">
        <v>45</v>
      </c>
      <c r="D42" s="44">
        <v>1</v>
      </c>
    </row>
    <row r="43" spans="1:5" s="3" customFormat="1" ht="15.75" thickBot="1" x14ac:dyDescent="0.3">
      <c r="A43" s="43" t="s">
        <v>61</v>
      </c>
      <c r="B43" s="44">
        <v>4751.8999999999996</v>
      </c>
      <c r="C43" s="43" t="s">
        <v>45</v>
      </c>
      <c r="D43" s="44">
        <v>5</v>
      </c>
    </row>
    <row r="44" spans="1:5" s="3" customFormat="1" ht="15.75" thickBot="1" x14ac:dyDescent="0.3">
      <c r="A44" s="43" t="s">
        <v>69</v>
      </c>
      <c r="B44" s="44">
        <v>1614.39</v>
      </c>
      <c r="C44" s="43" t="s">
        <v>47</v>
      </c>
      <c r="D44" s="44">
        <v>1</v>
      </c>
    </row>
    <row r="45" spans="1:5" s="3" customFormat="1" ht="15.75" thickBot="1" x14ac:dyDescent="0.3">
      <c r="A45" s="43" t="s">
        <v>70</v>
      </c>
      <c r="B45" s="44">
        <v>4577.16</v>
      </c>
      <c r="C45" s="43" t="s">
        <v>71</v>
      </c>
      <c r="D45" s="44">
        <v>12</v>
      </c>
    </row>
    <row r="46" spans="1:5" s="3" customFormat="1" ht="15.75" thickBot="1" x14ac:dyDescent="0.3">
      <c r="A46" s="43" t="s">
        <v>72</v>
      </c>
      <c r="B46" s="44">
        <v>1117.43</v>
      </c>
      <c r="C46" s="43" t="s">
        <v>45</v>
      </c>
      <c r="D46" s="44">
        <v>1</v>
      </c>
    </row>
    <row r="47" spans="1:5" s="3" customFormat="1" ht="15.75" thickBot="1" x14ac:dyDescent="0.3">
      <c r="A47" s="43" t="s">
        <v>37</v>
      </c>
      <c r="B47" s="44">
        <v>2229.7600000000002</v>
      </c>
      <c r="C47" s="43" t="s">
        <v>5</v>
      </c>
      <c r="D47" s="44">
        <v>16</v>
      </c>
    </row>
    <row r="48" spans="1:5" s="3" customFormat="1" ht="15.75" thickBot="1" x14ac:dyDescent="0.3">
      <c r="A48" s="43" t="s">
        <v>76</v>
      </c>
      <c r="B48" s="44">
        <v>4167</v>
      </c>
      <c r="C48" s="43" t="s">
        <v>30</v>
      </c>
      <c r="D48" s="44">
        <v>6</v>
      </c>
    </row>
    <row r="49" spans="1:4" s="3" customFormat="1" ht="15.75" thickBot="1" x14ac:dyDescent="0.3">
      <c r="A49" s="43" t="s">
        <v>50</v>
      </c>
      <c r="B49" s="44">
        <v>1219.98</v>
      </c>
      <c r="C49" s="43" t="s">
        <v>45</v>
      </c>
      <c r="D49" s="44">
        <v>2</v>
      </c>
    </row>
    <row r="50" spans="1:4" s="3" customFormat="1" ht="15.75" thickBot="1" x14ac:dyDescent="0.3">
      <c r="A50" s="43" t="s">
        <v>52</v>
      </c>
      <c r="B50" s="44">
        <v>2256</v>
      </c>
      <c r="C50" s="43" t="s">
        <v>5</v>
      </c>
      <c r="D50" s="44">
        <v>1.5</v>
      </c>
    </row>
    <row r="51" spans="1:4" s="3" customFormat="1" ht="15.75" thickBot="1" x14ac:dyDescent="0.3">
      <c r="A51" s="43" t="s">
        <v>79</v>
      </c>
      <c r="B51" s="44">
        <v>4556</v>
      </c>
      <c r="C51" s="43" t="s">
        <v>45</v>
      </c>
      <c r="D51" s="44">
        <v>5</v>
      </c>
    </row>
    <row r="52" spans="1:4" s="3" customFormat="1" ht="15.75" thickBot="1" x14ac:dyDescent="0.3">
      <c r="A52" s="43" t="s">
        <v>80</v>
      </c>
      <c r="B52" s="44">
        <v>8570.5400000000009</v>
      </c>
      <c r="C52" s="43" t="s">
        <v>45</v>
      </c>
      <c r="D52" s="44">
        <v>9.1999999999999993</v>
      </c>
    </row>
    <row r="53" spans="1:4" s="3" customFormat="1" ht="15.75" thickBot="1" x14ac:dyDescent="0.3">
      <c r="A53" s="43" t="s">
        <v>81</v>
      </c>
      <c r="B53" s="44">
        <v>2192</v>
      </c>
      <c r="C53" s="43" t="s">
        <v>5</v>
      </c>
      <c r="D53" s="44">
        <v>2</v>
      </c>
    </row>
    <row r="54" spans="1:4" s="3" customFormat="1" ht="15.75" thickBot="1" x14ac:dyDescent="0.3">
      <c r="A54" s="43" t="s">
        <v>55</v>
      </c>
      <c r="B54" s="44">
        <v>2152.4699999999998</v>
      </c>
      <c r="C54" s="43" t="s">
        <v>45</v>
      </c>
      <c r="D54" s="44">
        <v>1</v>
      </c>
    </row>
    <row r="55" spans="1:4" s="3" customFormat="1" ht="15.75" thickBot="1" x14ac:dyDescent="0.3">
      <c r="A55" s="43" t="s">
        <v>35</v>
      </c>
      <c r="B55" s="44">
        <v>3402.9</v>
      </c>
      <c r="C55" s="43" t="s">
        <v>36</v>
      </c>
      <c r="D55" s="44">
        <v>6</v>
      </c>
    </row>
    <row r="56" spans="1:4" s="3" customFormat="1" ht="15.75" thickBot="1" x14ac:dyDescent="0.3">
      <c r="A56" s="43" t="s">
        <v>73</v>
      </c>
      <c r="B56" s="44">
        <v>1798.5</v>
      </c>
      <c r="C56" s="43" t="s">
        <v>74</v>
      </c>
      <c r="D56" s="44">
        <v>11</v>
      </c>
    </row>
    <row r="57" spans="1:4" s="3" customFormat="1" ht="15.75" thickBot="1" x14ac:dyDescent="0.3">
      <c r="A57" s="43" t="s">
        <v>78</v>
      </c>
      <c r="B57" s="44">
        <v>1292.33</v>
      </c>
      <c r="C57" s="43" t="s">
        <v>45</v>
      </c>
      <c r="D57" s="44">
        <v>1</v>
      </c>
    </row>
    <row r="58" spans="1:4" s="3" customFormat="1" ht="15.75" thickBot="1" x14ac:dyDescent="0.3">
      <c r="A58" s="43" t="s">
        <v>31</v>
      </c>
      <c r="B58" s="44">
        <v>856.7</v>
      </c>
      <c r="C58" s="43" t="s">
        <v>45</v>
      </c>
      <c r="D58" s="44">
        <v>5</v>
      </c>
    </row>
    <row r="59" spans="1:4" s="3" customFormat="1" ht="15.75" thickBot="1" x14ac:dyDescent="0.3">
      <c r="A59" s="43" t="s">
        <v>99</v>
      </c>
      <c r="B59" s="44">
        <v>1605</v>
      </c>
      <c r="C59" s="43" t="s">
        <v>5</v>
      </c>
      <c r="D59" s="44">
        <v>1</v>
      </c>
    </row>
    <row r="60" spans="1:4" ht="28.5" x14ac:dyDescent="0.25">
      <c r="A60" s="29" t="s">
        <v>19</v>
      </c>
      <c r="B60" s="26">
        <v>0</v>
      </c>
      <c r="C60" s="41" t="s">
        <v>53</v>
      </c>
      <c r="D60" s="28"/>
    </row>
    <row r="61" spans="1:4" ht="28.5" x14ac:dyDescent="0.25">
      <c r="A61" s="29" t="s">
        <v>20</v>
      </c>
      <c r="B61" s="26">
        <v>0</v>
      </c>
      <c r="C61" s="41" t="s">
        <v>53</v>
      </c>
      <c r="D61" s="28"/>
    </row>
    <row r="62" spans="1:4" x14ac:dyDescent="0.25">
      <c r="A62" s="29" t="s">
        <v>21</v>
      </c>
      <c r="B62" s="26">
        <v>0</v>
      </c>
      <c r="C62" s="41" t="s">
        <v>53</v>
      </c>
      <c r="D62" s="28"/>
    </row>
    <row r="63" spans="1:4" ht="29.25" thickBot="1" x14ac:dyDescent="0.3">
      <c r="A63" s="29" t="s">
        <v>22</v>
      </c>
      <c r="B63" s="26">
        <f>SUM(B64:B64)</f>
        <v>275.52</v>
      </c>
      <c r="C63" s="41" t="s">
        <v>53</v>
      </c>
      <c r="D63" s="28"/>
    </row>
    <row r="64" spans="1:4" s="3" customFormat="1" ht="15.75" thickBot="1" x14ac:dyDescent="0.3">
      <c r="A64" s="43" t="s">
        <v>49</v>
      </c>
      <c r="B64" s="44">
        <v>275.52</v>
      </c>
      <c r="C64" s="43" t="s">
        <v>5</v>
      </c>
      <c r="D64" s="44">
        <v>1</v>
      </c>
    </row>
    <row r="65" spans="1:4" ht="29.25" thickBot="1" x14ac:dyDescent="0.3">
      <c r="A65" s="29" t="s">
        <v>23</v>
      </c>
      <c r="B65" s="26">
        <f>B67+B66</f>
        <v>12634.560000000001</v>
      </c>
      <c r="C65" s="41" t="s">
        <v>53</v>
      </c>
      <c r="D65" s="28"/>
    </row>
    <row r="66" spans="1:4" s="3" customFormat="1" ht="15.75" thickBot="1" x14ac:dyDescent="0.3">
      <c r="A66" s="43" t="s">
        <v>84</v>
      </c>
      <c r="B66" s="44">
        <v>6054.06</v>
      </c>
      <c r="C66" s="43" t="s">
        <v>4</v>
      </c>
      <c r="D66" s="44">
        <v>26322</v>
      </c>
    </row>
    <row r="67" spans="1:4" s="3" customFormat="1" ht="15.75" thickBot="1" x14ac:dyDescent="0.3">
      <c r="A67" s="43" t="s">
        <v>85</v>
      </c>
      <c r="B67" s="44">
        <v>6580.5</v>
      </c>
      <c r="C67" s="43" t="s">
        <v>4</v>
      </c>
      <c r="D67" s="44">
        <v>26322</v>
      </c>
    </row>
    <row r="68" spans="1:4" ht="29.25" thickBot="1" x14ac:dyDescent="0.3">
      <c r="A68" s="29" t="s">
        <v>24</v>
      </c>
      <c r="B68" s="26">
        <f>B69+B70</f>
        <v>48958.92</v>
      </c>
      <c r="C68" s="41" t="s">
        <v>53</v>
      </c>
      <c r="D68" s="28"/>
    </row>
    <row r="69" spans="1:4" s="3" customFormat="1" ht="15.75" thickBot="1" x14ac:dyDescent="0.3">
      <c r="A69" s="43" t="s">
        <v>82</v>
      </c>
      <c r="B69" s="44">
        <v>23689.8</v>
      </c>
      <c r="C69" s="43" t="s">
        <v>5</v>
      </c>
      <c r="D69" s="44">
        <v>26322</v>
      </c>
    </row>
    <row r="70" spans="1:4" s="3" customFormat="1" ht="15.75" thickBot="1" x14ac:dyDescent="0.3">
      <c r="A70" s="43" t="s">
        <v>83</v>
      </c>
      <c r="B70" s="44">
        <v>25269.119999999999</v>
      </c>
      <c r="C70" s="43" t="s">
        <v>4</v>
      </c>
      <c r="D70" s="44">
        <v>26322</v>
      </c>
    </row>
    <row r="71" spans="1:4" ht="28.5" x14ac:dyDescent="0.25">
      <c r="A71" s="29" t="s">
        <v>25</v>
      </c>
      <c r="B71" s="26">
        <v>0</v>
      </c>
      <c r="C71" s="41" t="s">
        <v>53</v>
      </c>
      <c r="D71" s="28"/>
    </row>
    <row r="72" spans="1:4" ht="57.75" thickBot="1" x14ac:dyDescent="0.3">
      <c r="A72" s="29" t="s">
        <v>26</v>
      </c>
      <c r="B72" s="26">
        <f>SUM(B73:B79)</f>
        <v>147451.37</v>
      </c>
      <c r="C72" s="41" t="s">
        <v>53</v>
      </c>
      <c r="D72" s="28"/>
    </row>
    <row r="73" spans="1:4" s="3" customFormat="1" ht="15.75" thickBot="1" x14ac:dyDescent="0.3">
      <c r="A73" s="43" t="s">
        <v>67</v>
      </c>
      <c r="B73" s="44">
        <v>447.47</v>
      </c>
      <c r="C73" s="43" t="s">
        <v>4</v>
      </c>
      <c r="D73" s="44">
        <v>26322</v>
      </c>
    </row>
    <row r="74" spans="1:4" s="3" customFormat="1" ht="15.75" thickBot="1" x14ac:dyDescent="0.3">
      <c r="A74" s="43" t="s">
        <v>68</v>
      </c>
      <c r="B74" s="44">
        <v>447.47</v>
      </c>
      <c r="C74" s="43" t="s">
        <v>4</v>
      </c>
      <c r="D74" s="44">
        <v>26322</v>
      </c>
    </row>
    <row r="75" spans="1:4" s="3" customFormat="1" ht="15.75" thickBot="1" x14ac:dyDescent="0.3">
      <c r="A75" s="43" t="s">
        <v>88</v>
      </c>
      <c r="B75" s="44">
        <v>64488.9</v>
      </c>
      <c r="C75" s="43" t="s">
        <v>4</v>
      </c>
      <c r="D75" s="44">
        <v>26322</v>
      </c>
    </row>
    <row r="76" spans="1:4" s="3" customFormat="1" ht="15.75" thickBot="1" x14ac:dyDescent="0.3">
      <c r="A76" s="43" t="s">
        <v>89</v>
      </c>
      <c r="B76" s="44">
        <v>72400.34</v>
      </c>
      <c r="C76" s="43" t="s">
        <v>4</v>
      </c>
      <c r="D76" s="44">
        <v>26327.4</v>
      </c>
    </row>
    <row r="77" spans="1:4" s="3" customFormat="1" ht="15.75" thickBot="1" x14ac:dyDescent="0.3">
      <c r="A77" s="43" t="s">
        <v>59</v>
      </c>
      <c r="B77" s="44">
        <v>777.28</v>
      </c>
      <c r="C77" s="43" t="s">
        <v>32</v>
      </c>
      <c r="D77" s="44">
        <v>0.25</v>
      </c>
    </row>
    <row r="78" spans="1:4" s="3" customFormat="1" ht="16.5" customHeight="1" x14ac:dyDescent="0.25">
      <c r="A78" s="49" t="s">
        <v>63</v>
      </c>
      <c r="B78" s="50">
        <v>2589.91</v>
      </c>
      <c r="C78" s="49" t="s">
        <v>4</v>
      </c>
      <c r="D78" s="50">
        <v>11.7</v>
      </c>
    </row>
    <row r="79" spans="1:4" s="3" customFormat="1" ht="16.5" customHeight="1" x14ac:dyDescent="0.25">
      <c r="A79" s="51" t="s">
        <v>109</v>
      </c>
      <c r="B79" s="52">
        <f>D79*700</f>
        <v>6300</v>
      </c>
      <c r="C79" s="51" t="s">
        <v>45</v>
      </c>
      <c r="D79" s="52">
        <v>9</v>
      </c>
    </row>
    <row r="80" spans="1:4" x14ac:dyDescent="0.25">
      <c r="A80" s="29" t="s">
        <v>27</v>
      </c>
      <c r="B80" s="26">
        <f>B81</f>
        <v>5880</v>
      </c>
      <c r="C80" s="41" t="s">
        <v>53</v>
      </c>
      <c r="D80" s="28"/>
    </row>
    <row r="81" spans="1:8" ht="30" x14ac:dyDescent="0.25">
      <c r="A81" s="34" t="s">
        <v>7</v>
      </c>
      <c r="B81" s="35">
        <f>D81*5*12</f>
        <v>5880</v>
      </c>
      <c r="C81" s="36" t="s">
        <v>6</v>
      </c>
      <c r="D81" s="30">
        <v>98</v>
      </c>
    </row>
    <row r="82" spans="1:8" x14ac:dyDescent="0.25">
      <c r="A82" s="25" t="s">
        <v>105</v>
      </c>
      <c r="B82" s="26">
        <f>B13+B16+B19+B21+B28+B40+B60+B61+B62+B63+B65+B68+B71+B72</f>
        <v>608007.68999999994</v>
      </c>
      <c r="C82" s="41" t="s">
        <v>53</v>
      </c>
      <c r="D82" s="28"/>
      <c r="H82" s="19" t="e">
        <f>B82='[1]Работы 2020'!C52</f>
        <v>#REF!</v>
      </c>
    </row>
    <row r="83" spans="1:8" x14ac:dyDescent="0.25">
      <c r="A83" s="25" t="s">
        <v>106</v>
      </c>
      <c r="B83" s="26">
        <f>B82*1.2+B80</f>
        <v>735489.22799999989</v>
      </c>
      <c r="C83" s="41" t="s">
        <v>53</v>
      </c>
      <c r="D83" s="28"/>
    </row>
    <row r="84" spans="1:8" x14ac:dyDescent="0.25">
      <c r="A84" s="25" t="s">
        <v>107</v>
      </c>
      <c r="B84" s="26">
        <f>B5+B8-B83</f>
        <v>549677.83200000017</v>
      </c>
      <c r="C84" s="41" t="s">
        <v>53</v>
      </c>
      <c r="D84" s="28"/>
    </row>
    <row r="85" spans="1:8" ht="28.5" x14ac:dyDescent="0.25">
      <c r="A85" s="29" t="s">
        <v>108</v>
      </c>
      <c r="B85" s="26">
        <f>B84+B7</f>
        <v>561360.55200000014</v>
      </c>
      <c r="C85" s="41" t="s">
        <v>53</v>
      </c>
      <c r="D85" s="28"/>
    </row>
  </sheetData>
  <sheetProtection formatCells="0" formatColumns="0" sort="0" autoFilter="0" pivotTables="0"/>
  <mergeCells count="4">
    <mergeCell ref="A1:D1"/>
    <mergeCell ref="A12:D12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1"/>
  <sheetViews>
    <sheetView workbookViewId="0">
      <pane ySplit="3" topLeftCell="A34" activePane="bottomLeft" state="frozen"/>
      <selection pane="bottomLeft" activeCell="C62" sqref="C62"/>
    </sheetView>
  </sheetViews>
  <sheetFormatPr defaultRowHeight="15" x14ac:dyDescent="0.25"/>
  <cols>
    <col min="1" max="1" width="70.5703125" style="3" customWidth="1"/>
    <col min="2" max="2" width="12.5703125" style="3" customWidth="1"/>
    <col min="3" max="3" width="20.5703125" style="3" customWidth="1"/>
    <col min="4" max="4" width="12.5703125" style="3" customWidth="1"/>
    <col min="5" max="16384" width="9.140625" style="3"/>
  </cols>
  <sheetData>
    <row r="2" spans="1:4" x14ac:dyDescent="0.25">
      <c r="A2" s="3" t="s">
        <v>54</v>
      </c>
    </row>
    <row r="3" spans="1:4" x14ac:dyDescent="0.25">
      <c r="A3" s="3" t="s">
        <v>41</v>
      </c>
    </row>
    <row r="4" spans="1:4" ht="15.75" thickBot="1" x14ac:dyDescent="0.3"/>
    <row r="5" spans="1:4" ht="15.75" thickBot="1" x14ac:dyDescent="0.3">
      <c r="A5" s="42" t="s">
        <v>40</v>
      </c>
      <c r="B5" s="42" t="s">
        <v>43</v>
      </c>
      <c r="C5" s="42" t="s">
        <v>39</v>
      </c>
      <c r="D5" s="42" t="s">
        <v>38</v>
      </c>
    </row>
    <row r="6" spans="1:4" s="48" customFormat="1" ht="15.75" thickBot="1" x14ac:dyDescent="0.3">
      <c r="A6" s="46" t="s">
        <v>55</v>
      </c>
      <c r="B6" s="47">
        <v>2152.4699999999998</v>
      </c>
      <c r="C6" s="46" t="s">
        <v>45</v>
      </c>
      <c r="D6" s="47">
        <v>1</v>
      </c>
    </row>
    <row r="7" spans="1:4" s="48" customFormat="1" ht="15.75" thickBot="1" x14ac:dyDescent="0.3">
      <c r="A7" s="46" t="s">
        <v>56</v>
      </c>
      <c r="B7" s="47">
        <v>11705.27</v>
      </c>
      <c r="C7" s="46" t="s">
        <v>15</v>
      </c>
      <c r="D7" s="47">
        <v>181</v>
      </c>
    </row>
    <row r="8" spans="1:4" s="48" customFormat="1" ht="15.75" thickBot="1" x14ac:dyDescent="0.3">
      <c r="A8" s="46" t="s">
        <v>35</v>
      </c>
      <c r="B8" s="47">
        <v>3402.9</v>
      </c>
      <c r="C8" s="46" t="s">
        <v>36</v>
      </c>
      <c r="D8" s="47">
        <v>6</v>
      </c>
    </row>
    <row r="9" spans="1:4" s="48" customFormat="1" ht="15.75" thickBot="1" x14ac:dyDescent="0.3">
      <c r="A9" s="46" t="s">
        <v>57</v>
      </c>
      <c r="B9" s="47">
        <v>2632.2</v>
      </c>
      <c r="C9" s="46" t="s">
        <v>4</v>
      </c>
      <c r="D9" s="47">
        <v>26322</v>
      </c>
    </row>
    <row r="10" spans="1:4" s="48" customFormat="1" ht="15.75" thickBot="1" x14ac:dyDescent="0.3">
      <c r="A10" s="46" t="s">
        <v>58</v>
      </c>
      <c r="B10" s="47">
        <v>2368.98</v>
      </c>
      <c r="C10" s="46" t="s">
        <v>4</v>
      </c>
      <c r="D10" s="47">
        <v>26322</v>
      </c>
    </row>
    <row r="11" spans="1:4" s="48" customFormat="1" ht="15.75" thickBot="1" x14ac:dyDescent="0.3">
      <c r="A11" s="46" t="s">
        <v>59</v>
      </c>
      <c r="B11" s="47">
        <v>777.28</v>
      </c>
      <c r="C11" s="46" t="s">
        <v>32</v>
      </c>
      <c r="D11" s="47">
        <v>0.25</v>
      </c>
    </row>
    <row r="12" spans="1:4" s="48" customFormat="1" ht="15.75" thickBot="1" x14ac:dyDescent="0.3">
      <c r="A12" s="46" t="s">
        <v>29</v>
      </c>
      <c r="B12" s="47">
        <v>1618.72</v>
      </c>
      <c r="C12" s="46" t="s">
        <v>30</v>
      </c>
      <c r="D12" s="47">
        <v>2</v>
      </c>
    </row>
    <row r="13" spans="1:4" s="48" customFormat="1" ht="15.75" thickBot="1" x14ac:dyDescent="0.3">
      <c r="A13" s="46" t="s">
        <v>60</v>
      </c>
      <c r="B13" s="47">
        <v>739.3</v>
      </c>
      <c r="C13" s="46" t="s">
        <v>45</v>
      </c>
      <c r="D13" s="47">
        <v>1</v>
      </c>
    </row>
    <row r="14" spans="1:4" s="48" customFormat="1" ht="15.75" thickBot="1" x14ac:dyDescent="0.3">
      <c r="A14" s="46" t="s">
        <v>61</v>
      </c>
      <c r="B14" s="47">
        <v>4751.8999999999996</v>
      </c>
      <c r="C14" s="46" t="s">
        <v>45</v>
      </c>
      <c r="D14" s="47">
        <v>5</v>
      </c>
    </row>
    <row r="15" spans="1:4" s="48" customFormat="1" ht="15.75" thickBot="1" x14ac:dyDescent="0.3">
      <c r="A15" s="46" t="s">
        <v>44</v>
      </c>
      <c r="B15" s="47">
        <v>714.6</v>
      </c>
      <c r="C15" s="46" t="s">
        <v>45</v>
      </c>
      <c r="D15" s="47">
        <v>9</v>
      </c>
    </row>
    <row r="16" spans="1:4" s="48" customFormat="1" ht="15.75" thickBot="1" x14ac:dyDescent="0.3">
      <c r="A16" s="46" t="s">
        <v>62</v>
      </c>
      <c r="B16" s="47">
        <v>407.84</v>
      </c>
      <c r="C16" s="46" t="s">
        <v>45</v>
      </c>
      <c r="D16" s="47">
        <v>1</v>
      </c>
    </row>
    <row r="17" spans="1:4" s="48" customFormat="1" ht="15.75" thickBot="1" x14ac:dyDescent="0.3">
      <c r="A17" s="46" t="s">
        <v>46</v>
      </c>
      <c r="B17" s="47">
        <v>230.61</v>
      </c>
      <c r="C17" s="46" t="s">
        <v>45</v>
      </c>
      <c r="D17" s="47">
        <v>1</v>
      </c>
    </row>
    <row r="18" spans="1:4" s="48" customFormat="1" ht="15.75" thickBot="1" x14ac:dyDescent="0.3">
      <c r="A18" s="46" t="s">
        <v>63</v>
      </c>
      <c r="B18" s="47">
        <v>2589.91</v>
      </c>
      <c r="C18" s="46" t="s">
        <v>4</v>
      </c>
      <c r="D18" s="47">
        <v>11.7</v>
      </c>
    </row>
    <row r="19" spans="1:4" s="48" customFormat="1" ht="15.75" thickBot="1" x14ac:dyDescent="0.3">
      <c r="A19" s="46" t="s">
        <v>64</v>
      </c>
      <c r="B19" s="47">
        <v>1774.21</v>
      </c>
      <c r="C19" s="46" t="s">
        <v>65</v>
      </c>
      <c r="D19" s="47">
        <v>1</v>
      </c>
    </row>
    <row r="20" spans="1:4" s="48" customFormat="1" ht="15.75" thickBot="1" x14ac:dyDescent="0.3">
      <c r="A20" s="46" t="s">
        <v>66</v>
      </c>
      <c r="B20" s="47">
        <v>333.38</v>
      </c>
      <c r="C20" s="46" t="s">
        <v>45</v>
      </c>
      <c r="D20" s="47">
        <v>1</v>
      </c>
    </row>
    <row r="21" spans="1:4" s="48" customFormat="1" ht="15.75" thickBot="1" x14ac:dyDescent="0.3">
      <c r="A21" s="46" t="s">
        <v>67</v>
      </c>
      <c r="B21" s="47">
        <v>447.47</v>
      </c>
      <c r="C21" s="46" t="s">
        <v>4</v>
      </c>
      <c r="D21" s="47">
        <v>26322</v>
      </c>
    </row>
    <row r="22" spans="1:4" s="48" customFormat="1" ht="15.75" thickBot="1" x14ac:dyDescent="0.3">
      <c r="A22" s="46" t="s">
        <v>68</v>
      </c>
      <c r="B22" s="47">
        <v>447.47</v>
      </c>
      <c r="C22" s="46" t="s">
        <v>4</v>
      </c>
      <c r="D22" s="47">
        <v>26322</v>
      </c>
    </row>
    <row r="23" spans="1:4" s="48" customFormat="1" ht="15.75" thickBot="1" x14ac:dyDescent="0.3">
      <c r="A23" s="46" t="s">
        <v>69</v>
      </c>
      <c r="B23" s="47">
        <v>1614.39</v>
      </c>
      <c r="C23" s="46" t="s">
        <v>47</v>
      </c>
      <c r="D23" s="47">
        <v>1</v>
      </c>
    </row>
    <row r="24" spans="1:4" s="48" customFormat="1" ht="15.75" thickBot="1" x14ac:dyDescent="0.3">
      <c r="A24" s="46" t="s">
        <v>70</v>
      </c>
      <c r="B24" s="47">
        <v>4577.16</v>
      </c>
      <c r="C24" s="46" t="s">
        <v>71</v>
      </c>
      <c r="D24" s="47">
        <v>12</v>
      </c>
    </row>
    <row r="25" spans="1:4" s="48" customFormat="1" ht="15.75" thickBot="1" x14ac:dyDescent="0.3">
      <c r="A25" s="46" t="s">
        <v>72</v>
      </c>
      <c r="B25" s="47">
        <v>1117.43</v>
      </c>
      <c r="C25" s="46" t="s">
        <v>45</v>
      </c>
      <c r="D25" s="47">
        <v>1</v>
      </c>
    </row>
    <row r="26" spans="1:4" s="48" customFormat="1" ht="15.75" thickBot="1" x14ac:dyDescent="0.3">
      <c r="A26" s="46" t="s">
        <v>37</v>
      </c>
      <c r="B26" s="47">
        <v>2229.7600000000002</v>
      </c>
      <c r="C26" s="46" t="s">
        <v>5</v>
      </c>
      <c r="D26" s="47">
        <v>16</v>
      </c>
    </row>
    <row r="27" spans="1:4" s="48" customFormat="1" ht="15.75" thickBot="1" x14ac:dyDescent="0.3">
      <c r="A27" s="46" t="s">
        <v>48</v>
      </c>
      <c r="B27" s="47">
        <v>464.72</v>
      </c>
      <c r="C27" s="46" t="s">
        <v>45</v>
      </c>
      <c r="D27" s="47">
        <v>2</v>
      </c>
    </row>
    <row r="28" spans="1:4" s="48" customFormat="1" ht="15.75" thickBot="1" x14ac:dyDescent="0.3">
      <c r="A28" s="46" t="s">
        <v>49</v>
      </c>
      <c r="B28" s="47">
        <v>275.52</v>
      </c>
      <c r="C28" s="46" t="s">
        <v>5</v>
      </c>
      <c r="D28" s="47">
        <v>1</v>
      </c>
    </row>
    <row r="29" spans="1:4" s="48" customFormat="1" ht="15.75" thickBot="1" x14ac:dyDescent="0.3">
      <c r="A29" s="46" t="s">
        <v>73</v>
      </c>
      <c r="B29" s="47">
        <v>1798.5</v>
      </c>
      <c r="C29" s="46" t="s">
        <v>74</v>
      </c>
      <c r="D29" s="47">
        <v>11</v>
      </c>
    </row>
    <row r="30" spans="1:4" s="48" customFormat="1" ht="15.75" thickBot="1" x14ac:dyDescent="0.3">
      <c r="A30" s="46" t="s">
        <v>75</v>
      </c>
      <c r="B30" s="47">
        <v>220.73</v>
      </c>
      <c r="C30" s="46" t="s">
        <v>45</v>
      </c>
      <c r="D30" s="47">
        <v>1</v>
      </c>
    </row>
    <row r="31" spans="1:4" s="48" customFormat="1" ht="15.75" thickBot="1" x14ac:dyDescent="0.3">
      <c r="A31" s="46" t="s">
        <v>76</v>
      </c>
      <c r="B31" s="47">
        <v>4167</v>
      </c>
      <c r="C31" s="46" t="s">
        <v>30</v>
      </c>
      <c r="D31" s="47">
        <v>6</v>
      </c>
    </row>
    <row r="32" spans="1:4" s="48" customFormat="1" ht="15.75" thickBot="1" x14ac:dyDescent="0.3">
      <c r="A32" s="46" t="s">
        <v>50</v>
      </c>
      <c r="B32" s="47">
        <v>1219.98</v>
      </c>
      <c r="C32" s="46" t="s">
        <v>45</v>
      </c>
      <c r="D32" s="47">
        <v>2</v>
      </c>
    </row>
    <row r="33" spans="1:4" s="48" customFormat="1" ht="15.75" thickBot="1" x14ac:dyDescent="0.3">
      <c r="A33" s="46" t="s">
        <v>77</v>
      </c>
      <c r="B33" s="47">
        <v>501.06</v>
      </c>
      <c r="C33" s="46" t="s">
        <v>45</v>
      </c>
      <c r="D33" s="47">
        <v>1</v>
      </c>
    </row>
    <row r="34" spans="1:4" s="48" customFormat="1" ht="15.75" thickBot="1" x14ac:dyDescent="0.3">
      <c r="A34" s="46" t="s">
        <v>78</v>
      </c>
      <c r="B34" s="47">
        <v>1292.33</v>
      </c>
      <c r="C34" s="46" t="s">
        <v>45</v>
      </c>
      <c r="D34" s="47">
        <v>1</v>
      </c>
    </row>
    <row r="35" spans="1:4" s="48" customFormat="1" ht="15.75" thickBot="1" x14ac:dyDescent="0.3">
      <c r="A35" s="46" t="s">
        <v>51</v>
      </c>
      <c r="B35" s="47">
        <v>558.32000000000005</v>
      </c>
      <c r="C35" s="46" t="s">
        <v>4</v>
      </c>
      <c r="D35" s="47">
        <v>0.75</v>
      </c>
    </row>
    <row r="36" spans="1:4" s="48" customFormat="1" ht="15.75" thickBot="1" x14ac:dyDescent="0.3">
      <c r="A36" s="46" t="s">
        <v>52</v>
      </c>
      <c r="B36" s="47">
        <v>2256</v>
      </c>
      <c r="C36" s="46" t="s">
        <v>5</v>
      </c>
      <c r="D36" s="47">
        <v>1.5</v>
      </c>
    </row>
    <row r="37" spans="1:4" s="48" customFormat="1" ht="15.75" thickBot="1" x14ac:dyDescent="0.3">
      <c r="A37" s="46" t="s">
        <v>79</v>
      </c>
      <c r="B37" s="47">
        <v>4556</v>
      </c>
      <c r="C37" s="46" t="s">
        <v>45</v>
      </c>
      <c r="D37" s="47">
        <v>5</v>
      </c>
    </row>
    <row r="38" spans="1:4" s="48" customFormat="1" ht="15.75" thickBot="1" x14ac:dyDescent="0.3">
      <c r="A38" s="46" t="s">
        <v>80</v>
      </c>
      <c r="B38" s="47">
        <v>8570.5400000000009</v>
      </c>
      <c r="C38" s="46" t="s">
        <v>45</v>
      </c>
      <c r="D38" s="47">
        <v>9.1999999999999993</v>
      </c>
    </row>
    <row r="39" spans="1:4" s="48" customFormat="1" ht="15.75" thickBot="1" x14ac:dyDescent="0.3">
      <c r="A39" s="46" t="s">
        <v>81</v>
      </c>
      <c r="B39" s="47">
        <v>2192</v>
      </c>
      <c r="C39" s="46" t="s">
        <v>5</v>
      </c>
      <c r="D39" s="47">
        <v>2</v>
      </c>
    </row>
    <row r="40" spans="1:4" s="48" customFormat="1" ht="15.75" thickBot="1" x14ac:dyDescent="0.3">
      <c r="A40" s="46" t="s">
        <v>82</v>
      </c>
      <c r="B40" s="47">
        <v>23689.8</v>
      </c>
      <c r="C40" s="46" t="s">
        <v>5</v>
      </c>
      <c r="D40" s="47">
        <v>26322</v>
      </c>
    </row>
    <row r="41" spans="1:4" s="48" customFormat="1" ht="15.75" thickBot="1" x14ac:dyDescent="0.3">
      <c r="A41" s="46" t="s">
        <v>83</v>
      </c>
      <c r="B41" s="47">
        <v>25269.119999999999</v>
      </c>
      <c r="C41" s="46" t="s">
        <v>4</v>
      </c>
      <c r="D41" s="47">
        <v>26322</v>
      </c>
    </row>
    <row r="42" spans="1:4" s="48" customFormat="1" ht="15.75" thickBot="1" x14ac:dyDescent="0.3">
      <c r="A42" s="46" t="s">
        <v>84</v>
      </c>
      <c r="B42" s="47">
        <v>6054.06</v>
      </c>
      <c r="C42" s="46" t="s">
        <v>4</v>
      </c>
      <c r="D42" s="47">
        <v>26322</v>
      </c>
    </row>
    <row r="43" spans="1:4" s="48" customFormat="1" ht="15.75" thickBot="1" x14ac:dyDescent="0.3">
      <c r="A43" s="46" t="s">
        <v>85</v>
      </c>
      <c r="B43" s="47">
        <v>6580.5</v>
      </c>
      <c r="C43" s="46" t="s">
        <v>4</v>
      </c>
      <c r="D43" s="47">
        <v>26322</v>
      </c>
    </row>
    <row r="44" spans="1:4" s="48" customFormat="1" ht="15.75" thickBot="1" x14ac:dyDescent="0.3">
      <c r="A44" s="46" t="s">
        <v>86</v>
      </c>
      <c r="B44" s="47">
        <v>43694.52</v>
      </c>
      <c r="C44" s="46" t="s">
        <v>4</v>
      </c>
      <c r="D44" s="47">
        <v>26322</v>
      </c>
    </row>
    <row r="45" spans="1:4" s="48" customFormat="1" ht="15.75" thickBot="1" x14ac:dyDescent="0.3">
      <c r="A45" s="46" t="s">
        <v>87</v>
      </c>
      <c r="B45" s="47">
        <v>42571.09</v>
      </c>
      <c r="C45" s="46" t="s">
        <v>4</v>
      </c>
      <c r="D45" s="47">
        <v>22405.84</v>
      </c>
    </row>
    <row r="46" spans="1:4" s="48" customFormat="1" ht="15.75" thickBot="1" x14ac:dyDescent="0.3">
      <c r="A46" s="46" t="s">
        <v>88</v>
      </c>
      <c r="B46" s="47">
        <v>64488.9</v>
      </c>
      <c r="C46" s="46" t="s">
        <v>4</v>
      </c>
      <c r="D46" s="47">
        <v>26322</v>
      </c>
    </row>
    <row r="47" spans="1:4" s="48" customFormat="1" ht="15.75" thickBot="1" x14ac:dyDescent="0.3">
      <c r="A47" s="46" t="s">
        <v>89</v>
      </c>
      <c r="B47" s="47">
        <v>72400.34</v>
      </c>
      <c r="C47" s="46" t="s">
        <v>4</v>
      </c>
      <c r="D47" s="47">
        <v>26327.4</v>
      </c>
    </row>
    <row r="48" spans="1:4" s="48" customFormat="1" ht="15.75" thickBot="1" x14ac:dyDescent="0.3">
      <c r="A48" s="46" t="s">
        <v>90</v>
      </c>
      <c r="B48" s="47">
        <v>103971.9</v>
      </c>
      <c r="C48" s="46" t="s">
        <v>5</v>
      </c>
      <c r="D48" s="47">
        <v>26322</v>
      </c>
    </row>
    <row r="49" spans="1:4" s="48" customFormat="1" ht="15.75" thickBot="1" x14ac:dyDescent="0.3">
      <c r="A49" s="46" t="s">
        <v>91</v>
      </c>
      <c r="B49" s="47">
        <v>108446.64</v>
      </c>
      <c r="C49" s="46" t="s">
        <v>4</v>
      </c>
      <c r="D49" s="47">
        <v>26322</v>
      </c>
    </row>
    <row r="50" spans="1:4" s="48" customFormat="1" ht="15.75" thickBot="1" x14ac:dyDescent="0.3">
      <c r="A50" s="46" t="s">
        <v>92</v>
      </c>
      <c r="B50" s="47">
        <v>2065.6999999999998</v>
      </c>
      <c r="C50" s="46" t="s">
        <v>93</v>
      </c>
      <c r="D50" s="47">
        <v>2</v>
      </c>
    </row>
    <row r="51" spans="1:4" s="48" customFormat="1" ht="15.75" thickBot="1" x14ac:dyDescent="0.3">
      <c r="A51" s="46" t="s">
        <v>31</v>
      </c>
      <c r="B51" s="47">
        <v>856.7</v>
      </c>
      <c r="C51" s="46" t="s">
        <v>45</v>
      </c>
      <c r="D51" s="47">
        <v>5</v>
      </c>
    </row>
    <row r="52" spans="1:4" s="48" customFormat="1" ht="15.75" thickBot="1" x14ac:dyDescent="0.3">
      <c r="A52" s="46" t="s">
        <v>94</v>
      </c>
      <c r="B52" s="47">
        <v>564.79</v>
      </c>
      <c r="C52" s="46" t="s">
        <v>4</v>
      </c>
      <c r="D52" s="47">
        <v>0.3</v>
      </c>
    </row>
    <row r="53" spans="1:4" s="48" customFormat="1" ht="15.75" thickBot="1" x14ac:dyDescent="0.3">
      <c r="A53" s="46" t="s">
        <v>95</v>
      </c>
      <c r="B53" s="47">
        <v>2368.98</v>
      </c>
      <c r="C53" s="46" t="s">
        <v>4</v>
      </c>
      <c r="D53" s="47">
        <v>26322</v>
      </c>
    </row>
    <row r="54" spans="1:4" s="48" customFormat="1" ht="15.75" thickBot="1" x14ac:dyDescent="0.3">
      <c r="A54" s="46" t="s">
        <v>96</v>
      </c>
      <c r="B54" s="47">
        <v>2368.98</v>
      </c>
      <c r="C54" s="46" t="s">
        <v>4</v>
      </c>
      <c r="D54" s="47">
        <v>26322</v>
      </c>
    </row>
    <row r="55" spans="1:4" s="48" customFormat="1" ht="15.75" thickBot="1" x14ac:dyDescent="0.3">
      <c r="A55" s="46" t="s">
        <v>97</v>
      </c>
      <c r="B55" s="47">
        <v>10002.36</v>
      </c>
      <c r="C55" s="46" t="s">
        <v>4</v>
      </c>
      <c r="D55" s="47">
        <v>26322</v>
      </c>
    </row>
    <row r="56" spans="1:4" s="48" customFormat="1" ht="15.75" thickBot="1" x14ac:dyDescent="0.3">
      <c r="A56" s="46" t="s">
        <v>98</v>
      </c>
      <c r="B56" s="47">
        <v>10002.36</v>
      </c>
      <c r="C56" s="46" t="s">
        <v>4</v>
      </c>
      <c r="D56" s="47">
        <v>26322</v>
      </c>
    </row>
    <row r="57" spans="1:4" s="48" customFormat="1" ht="15.75" thickBot="1" x14ac:dyDescent="0.3">
      <c r="A57" s="46" t="s">
        <v>99</v>
      </c>
      <c r="B57" s="47">
        <v>1605</v>
      </c>
      <c r="C57" s="46" t="s">
        <v>5</v>
      </c>
      <c r="D57" s="47">
        <v>1</v>
      </c>
    </row>
    <row r="58" spans="1:4" ht="15.75" thickBot="1" x14ac:dyDescent="0.3">
      <c r="A58" s="43"/>
      <c r="B58" s="45">
        <f>SUM(B6:B57)</f>
        <v>601707.68999999994</v>
      </c>
      <c r="C58" s="43"/>
      <c r="D58" s="44"/>
    </row>
    <row r="60" spans="1:4" x14ac:dyDescent="0.25">
      <c r="B60" s="3">
        <v>601707.68999999994</v>
      </c>
      <c r="C60" s="3">
        <v>608007.68999999994</v>
      </c>
    </row>
    <row r="61" spans="1:4" x14ac:dyDescent="0.25">
      <c r="C61" s="3">
        <f>C60-B60</f>
        <v>6300</v>
      </c>
    </row>
  </sheetData>
  <autoFilter ref="A3:E5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5" width="13.7109375" customWidth="1"/>
    <col min="6" max="7" width="11.28515625" customWidth="1"/>
    <col min="8" max="8" width="17.5703125" customWidth="1"/>
  </cols>
  <sheetData>
    <row r="1" spans="1:8" ht="16.5" x14ac:dyDescent="0.25">
      <c r="A1" s="59"/>
      <c r="B1" s="59"/>
      <c r="C1" s="59"/>
      <c r="D1" s="59"/>
      <c r="E1" s="59"/>
      <c r="F1" s="59"/>
      <c r="G1" s="59"/>
      <c r="H1" s="59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s="1" customFormat="1" x14ac:dyDescent="0.25">
      <c r="A3" s="9"/>
      <c r="B3" s="60"/>
      <c r="C3" s="61"/>
      <c r="D3" s="9"/>
      <c r="E3" s="9"/>
      <c r="F3" s="9"/>
      <c r="G3" s="9"/>
      <c r="H3" s="9"/>
    </row>
    <row r="4" spans="1:8" x14ac:dyDescent="0.25">
      <c r="A4" s="5"/>
      <c r="B4" s="6"/>
      <c r="C4" s="62"/>
      <c r="D4" s="62"/>
      <c r="E4" s="62"/>
      <c r="F4" s="62"/>
      <c r="G4" s="62"/>
      <c r="H4" s="63"/>
    </row>
    <row r="5" spans="1:8" x14ac:dyDescent="0.25">
      <c r="A5" s="4"/>
      <c r="B5" s="57"/>
      <c r="C5" s="58"/>
      <c r="D5" s="7"/>
      <c r="E5" s="7"/>
      <c r="F5" s="8"/>
      <c r="G5" s="9"/>
      <c r="H5" s="9"/>
    </row>
    <row r="6" spans="1:8" x14ac:dyDescent="0.25">
      <c r="A6" s="4"/>
      <c r="B6" s="57"/>
      <c r="C6" s="58"/>
      <c r="D6" s="7"/>
      <c r="E6" s="7"/>
      <c r="F6" s="8"/>
      <c r="G6" s="9"/>
      <c r="H6" s="9"/>
    </row>
    <row r="7" spans="1:8" x14ac:dyDescent="0.25">
      <c r="A7" s="4"/>
      <c r="B7" s="57"/>
      <c r="C7" s="58"/>
      <c r="D7" s="7"/>
      <c r="E7" s="7"/>
      <c r="F7" s="8"/>
      <c r="G7" s="9"/>
      <c r="H7" s="9"/>
    </row>
    <row r="8" spans="1:8" x14ac:dyDescent="0.25">
      <c r="A8" s="4"/>
      <c r="B8" s="57"/>
      <c r="C8" s="58"/>
      <c r="D8" s="7"/>
      <c r="E8" s="7"/>
      <c r="F8" s="8"/>
      <c r="G8" s="9"/>
      <c r="H8" s="9"/>
    </row>
    <row r="9" spans="1:8" x14ac:dyDescent="0.25">
      <c r="A9" s="4"/>
      <c r="B9" s="57"/>
      <c r="C9" s="58"/>
      <c r="D9" s="7"/>
      <c r="E9" s="7"/>
      <c r="F9" s="8"/>
      <c r="G9" s="9"/>
      <c r="H9" s="9"/>
    </row>
    <row r="10" spans="1:8" x14ac:dyDescent="0.25">
      <c r="A10" s="4"/>
      <c r="B10" s="57"/>
      <c r="C10" s="58"/>
      <c r="D10" s="7"/>
      <c r="E10" s="7"/>
      <c r="F10" s="8"/>
      <c r="G10" s="9"/>
      <c r="H10" s="9"/>
    </row>
    <row r="11" spans="1:8" x14ac:dyDescent="0.25">
      <c r="A11" s="4"/>
      <c r="B11" s="57"/>
      <c r="C11" s="58"/>
      <c r="D11" s="7"/>
      <c r="E11" s="7"/>
      <c r="F11" s="8"/>
      <c r="G11" s="9"/>
      <c r="H11" s="9"/>
    </row>
    <row r="12" spans="1:8" x14ac:dyDescent="0.25">
      <c r="A12" s="4"/>
      <c r="B12" s="57"/>
      <c r="C12" s="58"/>
      <c r="D12" s="7"/>
      <c r="E12" s="7"/>
      <c r="F12" s="8"/>
      <c r="G12" s="9"/>
      <c r="H12" s="9"/>
    </row>
    <row r="13" spans="1:8" x14ac:dyDescent="0.25">
      <c r="A13" s="4"/>
      <c r="B13" s="57"/>
      <c r="C13" s="58"/>
      <c r="D13" s="7"/>
      <c r="E13" s="7"/>
      <c r="F13" s="8"/>
      <c r="G13" s="9"/>
      <c r="H13" s="9"/>
    </row>
    <row r="14" spans="1:8" x14ac:dyDescent="0.25">
      <c r="A14" s="4"/>
      <c r="B14" s="57"/>
      <c r="C14" s="58"/>
      <c r="D14" s="7"/>
      <c r="E14" s="7"/>
      <c r="F14" s="8"/>
      <c r="G14" s="9"/>
      <c r="H14" s="9"/>
    </row>
    <row r="15" spans="1:8" x14ac:dyDescent="0.25">
      <c r="A15" s="4"/>
      <c r="B15" s="57"/>
      <c r="C15" s="58"/>
      <c r="D15" s="7"/>
      <c r="E15" s="7"/>
      <c r="F15" s="8"/>
      <c r="G15" s="9"/>
      <c r="H15" s="9"/>
    </row>
    <row r="16" spans="1:8" x14ac:dyDescent="0.25">
      <c r="A16" s="4"/>
      <c r="B16" s="57"/>
      <c r="C16" s="58"/>
      <c r="D16" s="7"/>
      <c r="E16" s="7"/>
      <c r="F16" s="8"/>
      <c r="G16" s="9"/>
      <c r="H16" s="9"/>
    </row>
    <row r="17" spans="1:8" x14ac:dyDescent="0.25">
      <c r="A17" s="60"/>
      <c r="B17" s="64"/>
      <c r="C17" s="61"/>
      <c r="D17" s="10"/>
      <c r="E17" s="10"/>
      <c r="F17" s="11"/>
      <c r="G17" s="9"/>
      <c r="H17" s="9"/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Силикатная, д. 11</vt:lpstr>
      <vt:lpstr>Работы 2020</vt:lpstr>
      <vt:lpstr>Справка</vt:lpstr>
      <vt:lpstr>'Силикатная, д. 11'!Область_печати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2018-03-12T06:25:52Z</cp:lastPrinted>
  <dcterms:created xsi:type="dcterms:W3CDTF">2016-03-18T02:51:51Z</dcterms:created>
  <dcterms:modified xsi:type="dcterms:W3CDTF">2021-03-09T23:09:09Z</dcterms:modified>
</cp:coreProperties>
</file>