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5855" windowHeight="10680"/>
  </bookViews>
  <sheets>
    <sheet name="Гагарина, д. 12" sheetId="1" r:id="rId1"/>
    <sheet name="Работы 2019" sheetId="5" r:id="rId2"/>
    <sheet name="Справка" sheetId="6" r:id="rId3"/>
  </sheets>
  <definedNames>
    <definedName name="_xlnm._FilterDatabase" localSheetId="1" hidden="1">'Работы 2019'!$A$3:$E$68</definedName>
    <definedName name="_xlnm.Print_Area" localSheetId="0">'Гагарина, д. 12'!$A$1:$D$99</definedName>
  </definedNames>
  <calcPr calcId="144525"/>
</workbook>
</file>

<file path=xl/calcChain.xml><?xml version="1.0" encoding="utf-8"?>
<calcChain xmlns="http://schemas.openxmlformats.org/spreadsheetml/2006/main">
  <c r="B10" i="1" l="1"/>
  <c r="B44" i="1" l="1"/>
  <c r="B99" i="1"/>
  <c r="B98" i="1"/>
  <c r="B97" i="1"/>
  <c r="B81" i="1" l="1"/>
  <c r="B77" i="1"/>
  <c r="B74" i="1"/>
  <c r="B71" i="1"/>
  <c r="B66" i="1"/>
  <c r="B31" i="1"/>
  <c r="B24" i="1"/>
  <c r="B21" i="1"/>
  <c r="B12" i="1" l="1"/>
  <c r="B11" i="1" s="1"/>
  <c r="B13" i="1" l="1"/>
  <c r="B18" i="1" l="1"/>
  <c r="B15" i="1"/>
  <c r="B96" i="1" s="1"/>
  <c r="H96" i="1" l="1"/>
  <c r="B94" i="1"/>
  <c r="B93" i="1" s="1"/>
</calcChain>
</file>

<file path=xl/sharedStrings.xml><?xml version="1.0" encoding="utf-8"?>
<sst xmlns="http://schemas.openxmlformats.org/spreadsheetml/2006/main" count="394" uniqueCount="150">
  <si>
    <t>Ед.изм.</t>
  </si>
  <si>
    <t>Количество работ (ед.)</t>
  </si>
  <si>
    <t>Наименование работ (услуг)</t>
  </si>
  <si>
    <t>м2</t>
  </si>
  <si>
    <t>м</t>
  </si>
  <si>
    <t>кол-во показаний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</si>
  <si>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</si>
  <si>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</si>
  <si>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</si>
  <si>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</si>
  <si>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</si>
  <si>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</si>
  <si>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</si>
  <si>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</si>
  <si>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</si>
  <si>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</si>
  <si>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</si>
  <si>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</si>
  <si>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</si>
  <si>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</si>
  <si>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</si>
  <si>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</si>
  <si>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</si>
  <si>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</si>
  <si>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</si>
  <si>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</si>
  <si>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Выезд а/машины по заявке</t>
  </si>
  <si>
    <t>выезд</t>
  </si>
  <si>
    <t>Закрытие и открытие стояков</t>
  </si>
  <si>
    <t>1 стояк</t>
  </si>
  <si>
    <t>Дератизация</t>
  </si>
  <si>
    <t>осмотр подвала</t>
  </si>
  <si>
    <t>раз</t>
  </si>
  <si>
    <t>Утепление вентпродухов изовером и монтажной пеной</t>
  </si>
  <si>
    <t>Адрес: ул. Гагарина, д. 12</t>
  </si>
  <si>
    <t>Установка светильников с датчиком на движение</t>
  </si>
  <si>
    <t>Прочистка вентиляции</t>
  </si>
  <si>
    <t>Старшие по дому</t>
  </si>
  <si>
    <t>СОВЕТ ДОМА</t>
  </si>
  <si>
    <t>______________________</t>
  </si>
  <si>
    <t>ООО "Лидер" ЖЭУ № 9 уч.1</t>
  </si>
  <si>
    <t>____________________Т. Ш. Хафизов</t>
  </si>
  <si>
    <t>Очистка канализационной сети</t>
  </si>
  <si>
    <t>Кол-во</t>
  </si>
  <si>
    <t>Ед.изм</t>
  </si>
  <si>
    <t>Наименование работ</t>
  </si>
  <si>
    <t xml:space="preserve">По адресу ГАГАРИНА ул. д.12                                            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</si>
  <si>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</si>
  <si>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по дому:</t>
  </si>
  <si>
    <t>Расходы по снятию показаний с ИПУ по электроэнергии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</si>
  <si>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</si>
  <si>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</si>
  <si>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</si>
  <si>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</si>
  <si>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</si>
  <si>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</si>
  <si>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</si>
  <si>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</si>
  <si>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</si>
  <si>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 xml:space="preserve">Конечное сальдо с учетом дебиторской задолженности (переплаты) на 31.12.2019 г. </t>
  </si>
  <si>
    <t>Справка об уровне сбора платы за жилое помещение по состоянию на 10.03.2020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</si>
  <si>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</si>
  <si>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</si>
  <si>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</si>
  <si>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</si>
  <si>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</si>
  <si>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</si>
  <si>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</si>
  <si>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</si>
  <si>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</si>
  <si>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1</t>
  </si>
  <si>
    <t>09</t>
  </si>
  <si>
    <t>ГАГАРИНА ул. д.12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</si>
  <si>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</si>
  <si>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</si>
  <si>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</si>
  <si>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</si>
  <si>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</si>
  <si>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</si>
  <si>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</si>
  <si>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</si>
  <si>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</si>
  <si>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</si>
  <si>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</si>
  <si>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</si>
  <si>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</si>
  <si>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</si>
  <si>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 xml:space="preserve">Накопительная по работам за период c  01.01.2019 по  31.12.2019 г.                                                                                   </t>
  </si>
  <si>
    <t>Cуммa</t>
  </si>
  <si>
    <t>Вывод канализационного стояка с чердачного помещения на кровлю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</si>
  <si>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</si>
  <si>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</si>
  <si>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 кв.2019г. 1-5эт.К=0</t>
  </si>
  <si>
    <t>Гор. вода потр.при содер.общего имущ-ва  в МКД 3,4 кв.2019г. 1-5эт.К=0</t>
  </si>
  <si>
    <t>Дезинсекция деревьев</t>
  </si>
  <si>
    <t>шт.</t>
  </si>
  <si>
    <t>Замена электрической лампы накаливания</t>
  </si>
  <si>
    <t>Изготовление и установка столбиков из бруса 100*100 мм</t>
  </si>
  <si>
    <t>Изготовление и установка штакетника</t>
  </si>
  <si>
    <t>прясло</t>
  </si>
  <si>
    <t>Изготовление лодки с навесом</t>
  </si>
  <si>
    <t>Исполнение заявок не связаных с ремонтом (проверка эл.счетчиков и т.д.</t>
  </si>
  <si>
    <t>Копка ям глубиной до 0,7 м с последующим бетонированием для детской пл</t>
  </si>
  <si>
    <t>Краска</t>
  </si>
  <si>
    <t>кг</t>
  </si>
  <si>
    <t>Масляная окраска с последующей теплоизоляцией (изосиб) теплового узла</t>
  </si>
  <si>
    <t>узел</t>
  </si>
  <si>
    <t>Навеска замка (крабовый)</t>
  </si>
  <si>
    <t>Навеска замка (тросовый)</t>
  </si>
  <si>
    <t>Организация мест накоп.ртуть сод-х ламп 3,4 кв. 2019г. К=0,6;0,8;0,85;</t>
  </si>
  <si>
    <t>Прочистка вент канала</t>
  </si>
  <si>
    <t>Прочистка патрубков и вентканалов д.100 мм в зимний период</t>
  </si>
  <si>
    <t>Ремонт вентилей д.20-32</t>
  </si>
  <si>
    <t>Ремонт дверных полотен</t>
  </si>
  <si>
    <t>Ремонт детской площадки</t>
  </si>
  <si>
    <t>Ремонт шиферной кровли</t>
  </si>
  <si>
    <t>Ремонт штрабы (ДВП)</t>
  </si>
  <si>
    <t>Смена вентиля до 20 мм</t>
  </si>
  <si>
    <t>Смена задвижек д.50</t>
  </si>
  <si>
    <t>Смена задвижек д.80</t>
  </si>
  <si>
    <t>Смена резьб (для всех диаметров с применением электросварочных работ)</t>
  </si>
  <si>
    <t>Смена труб ХВС и ГВС д.20</t>
  </si>
  <si>
    <t>Смена труб из водогазопроводных д. 15 с производством сварочных работ</t>
  </si>
  <si>
    <t>Смена трубы водогазопроводной д.76 со сварочными работами</t>
  </si>
  <si>
    <t>Содержание ДРС 1,2 кв.2019 г. к=0,8</t>
  </si>
  <si>
    <t>Содержание ДРС 3,4 кв. 2019 г. коэф. 0,8</t>
  </si>
  <si>
    <t>Тех.обслуживание ГО К=0,6;0,8;0,85;0,9;1 (3,4 кв. 2019 г.)</t>
  </si>
  <si>
    <t>Тех.обслуживание ГО к=0,6;0,8;0,85;0,9;1 (1,2 кв.2019)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</si>
  <si>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</si>
  <si>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</si>
  <si>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</si>
  <si>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</si>
  <si>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Удаление сосулек с крыш (с использованием авто-вышки)</t>
  </si>
  <si>
    <t>Управление жилым фондом 1,2 кв. 2019г. К=0,6;0,8;0,85;0,9;1</t>
  </si>
  <si>
    <t>Управление жилым фондом 3,4 кв. 2019г. К=0,6;0,8;0,85;0,9;1</t>
  </si>
  <si>
    <t>Установка деревянного  макета"Лодочка"с нав-м с устр-м пок-я из проф.л</t>
  </si>
  <si>
    <t>Установка скамеек в деревянном исполнении</t>
  </si>
  <si>
    <t>Устройство конька из кровельного оцин.железа</t>
  </si>
  <si>
    <t>Устройство открывающих подъездных фрамуг</t>
  </si>
  <si>
    <t>Устройство примыканий из оц-ой кровельной стали с выст-им элемен.вентш</t>
  </si>
  <si>
    <t>Утепление стен изовером</t>
  </si>
  <si>
    <t>Хол.вода потр.при содер.общ.имущ. в МКД 1,2 кв.2019г.1-5 эт К=0,6;0,8</t>
  </si>
  <si>
    <t>Хол.вода потр.при содер.общ.имущ. в МКД 3,4 кв.2019г.1-5 эт. К=0,6;0,8</t>
  </si>
  <si>
    <t>Электрическая энергия потр.при содержании общего имущ.МКД 1,2 кв.2019</t>
  </si>
  <si>
    <t>Электрическая энергия потр.при содержании общего имущ.МКД 3,4 кв.2019</t>
  </si>
  <si>
    <t>ремонт труб КНС</t>
  </si>
  <si>
    <t>сброс воздуха со стояков отопления</t>
  </si>
  <si>
    <t>смена труб канализации д.100 мм.</t>
  </si>
  <si>
    <t>№ раб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</si>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</sst>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-;\-* #,##0.00_-;_-* &quot;-&quot;??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9" applyNumberFormat="0" applyAlignment="0" applyProtection="0"/>
    <xf numFmtId="0" fontId="23" fillId="2" borderId="9" applyNumberFormat="0" applyAlignment="0" applyProtection="0"/>
    <xf numFmtId="0" fontId="24" fillId="0" borderId="10" applyNumberFormat="0" applyFill="0" applyAlignment="0" applyProtection="0"/>
    <xf numFmtId="0" fontId="25" fillId="8" borderId="11" applyNumberFormat="0" applyAlignment="0" applyProtection="0"/>
    <xf numFmtId="0" fontId="26" fillId="0" borderId="0" applyNumberFormat="0" applyFill="0" applyBorder="0" applyAlignment="0" applyProtection="0"/>
    <xf numFmtId="0" fontId="7" fillId="9" borderId="12" applyNumberFormat="0" applyFont="0" applyAlignment="0" applyProtection="0"/>
    <xf numFmtId="0" fontId="27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2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8" fillId="33" borderId="0" applyNumberFormat="0" applyBorder="0" applyAlignment="0" applyProtection="0"/>
  </cellStyleXfs>
  <cellXfs count="75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164" fontId="2" fillId="0" borderId="0" xfId="3" applyFont="1" applyFill="1" applyAlignment="1">
      <alignment vertical="center"/>
    </xf>
    <xf numFmtId="0" fontId="11" fillId="0" borderId="0" xfId="0" applyFont="1" applyFill="1"/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12" fillId="0" borderId="2" xfId="1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4" fontId="0" fillId="0" borderId="2" xfId="0" applyNumberFormat="1" applyFill="1" applyBorder="1"/>
    <xf numFmtId="4" fontId="12" fillId="0" borderId="2" xfId="3" applyNumberFormat="1" applyFont="1" applyFill="1" applyBorder="1" applyAlignment="1">
      <alignment horizontal="right" vertical="center" wrapText="1"/>
    </xf>
    <xf numFmtId="4" fontId="13" fillId="0" borderId="2" xfId="3" applyNumberFormat="1" applyFont="1" applyFill="1" applyBorder="1" applyAlignment="1">
      <alignment horizontal="right" vertical="center" wrapText="1"/>
    </xf>
    <xf numFmtId="4" fontId="6" fillId="0" borderId="2" xfId="3" applyNumberFormat="1" applyFon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/>
    </xf>
    <xf numFmtId="4" fontId="8" fillId="0" borderId="2" xfId="3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 applyAlignment="1">
      <alignment horizontal="center" vertical="center"/>
    </xf>
    <xf numFmtId="49" fontId="0" fillId="0" borderId="2" xfId="0" applyNumberFormat="1" applyFill="1" applyBorder="1"/>
    <xf numFmtId="4" fontId="0" fillId="0" borderId="0" xfId="0" applyNumberFormat="1"/>
    <xf numFmtId="0" fontId="0" fillId="3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/>
    <xf numFmtId="0" fontId="0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" fontId="0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0" fillId="0" borderId="2" xfId="0" applyNumberFormat="1" applyFill="1" applyBorder="1"/>
    <xf numFmtId="0" fontId="0" fillId="0" borderId="0" xfId="0"/>
    <xf numFmtId="0" fontId="30" fillId="34" borderId="14" xfId="0" applyNumberFormat="1" applyFont="1" applyFill="1" applyBorder="1" applyAlignment="1" applyProtection="1">
      <alignment horizontal="center" vertical="top" wrapText="1"/>
    </xf>
    <xf numFmtId="0" fontId="30" fillId="34" borderId="14" xfId="0" applyNumberFormat="1" applyFont="1" applyFill="1" applyBorder="1" applyAlignment="1" applyProtection="1">
      <alignment horizontal="left" vertical="center" wrapText="1"/>
    </xf>
    <xf numFmtId="0" fontId="30" fillId="34" borderId="15" xfId="0" applyNumberFormat="1" applyFont="1" applyFill="1" applyBorder="1" applyAlignment="1" applyProtection="1">
      <alignment horizontal="left" vertical="center" wrapText="1"/>
    </xf>
    <xf numFmtId="4" fontId="30" fillId="34" borderId="14" xfId="0" applyNumberFormat="1" applyFont="1" applyFill="1" applyBorder="1" applyAlignment="1" applyProtection="1">
      <alignment horizontal="center" vertical="top" wrapText="1"/>
    </xf>
    <xf numFmtId="2" fontId="30" fillId="34" borderId="14" xfId="0" applyNumberFormat="1" applyFont="1" applyFill="1" applyBorder="1" applyAlignment="1" applyProtection="1">
      <alignment horizontal="center" vertical="top" wrapText="1"/>
    </xf>
    <xf numFmtId="0" fontId="30" fillId="34" borderId="14" xfId="0" applyNumberFormat="1" applyFont="1" applyFill="1" applyBorder="1" applyAlignment="1" applyProtection="1">
      <alignment horizontal="center" vertical="center" wrapText="1"/>
    </xf>
    <xf numFmtId="4" fontId="30" fillId="34" borderId="14" xfId="0" applyNumberFormat="1" applyFont="1" applyFill="1" applyBorder="1" applyAlignment="1" applyProtection="1">
      <alignment horizontal="center" vertical="center" wrapText="1"/>
    </xf>
    <xf numFmtId="2" fontId="30" fillId="34" borderId="14" xfId="0" applyNumberFormat="1" applyFont="1" applyFill="1" applyBorder="1" applyAlignment="1" applyProtection="1">
      <alignment horizontal="center" vertical="center" wrapText="1"/>
    </xf>
    <xf numFmtId="164" fontId="4" fillId="0" borderId="2" xfId="3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30" fillId="34" borderId="15" xfId="0" applyNumberFormat="1" applyFont="1" applyFill="1" applyBorder="1" applyAlignment="1" applyProtection="1">
      <alignment horizontal="center" vertical="top" wrapText="1"/>
    </xf>
    <xf numFmtId="0" fontId="30" fillId="34" borderId="16" xfId="0" applyNumberFormat="1" applyFont="1" applyFill="1" applyBorder="1" applyAlignment="1" applyProtection="1">
      <alignment horizontal="center" vertical="top" wrapText="1"/>
    </xf>
    <xf numFmtId="0" fontId="29" fillId="34" borderId="0" xfId="0" applyNumberFormat="1" applyFont="1" applyFill="1" applyBorder="1" applyAlignment="1" applyProtection="1">
      <alignment horizontal="center" vertical="top" wrapText="1"/>
    </xf>
    <xf numFmtId="0" fontId="30" fillId="34" borderId="15" xfId="0" applyNumberFormat="1" applyFont="1" applyFill="1" applyBorder="1" applyAlignment="1" applyProtection="1">
      <alignment horizontal="center" vertical="center" wrapText="1"/>
    </xf>
    <xf numFmtId="0" fontId="30" fillId="34" borderId="16" xfId="0" applyNumberFormat="1" applyFont="1" applyFill="1" applyBorder="1" applyAlignment="1" applyProtection="1">
      <alignment horizontal="center" vertical="center" wrapText="1"/>
    </xf>
    <xf numFmtId="0" fontId="30" fillId="34" borderId="17" xfId="0" applyNumberFormat="1" applyFont="1" applyFill="1" applyBorder="1" applyAlignment="1" applyProtection="1">
      <alignment horizontal="left" vertical="center" wrapText="1"/>
    </xf>
    <xf numFmtId="0" fontId="30" fillId="34" borderId="16" xfId="0" applyNumberFormat="1" applyFont="1" applyFill="1" applyBorder="1" applyAlignment="1" applyProtection="1">
      <alignment horizontal="left" vertical="center" wrapText="1"/>
    </xf>
    <xf numFmtId="0" fontId="30" fillId="34" borderId="17" xfId="0" applyNumberFormat="1" applyFont="1" applyFill="1" applyBorder="1" applyAlignment="1" applyProtection="1">
      <alignment horizontal="center" vertical="center" wrapText="1"/>
    </xf>
    <xf numFmtId="164" fontId="6" fillId="0" borderId="3" xfId="3" applyFont="1" applyFill="1" applyBorder="1" applyAlignment="1">
      <alignment horizontal="center" vertical="center"/>
    </xf>
    <xf numFmtId="164" fontId="6" fillId="0" borderId="4" xfId="3" applyFont="1" applyFill="1" applyBorder="1" applyAlignment="1">
      <alignment horizontal="center" vertical="center"/>
    </xf>
    <xf numFmtId="164" fontId="6" fillId="0" borderId="5" xfId="3" applyFont="1" applyFill="1" applyBorder="1" applyAlignment="1">
      <alignment horizontal="center" vertical="center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99"/>
  <sheetViews>
    <sheetView tabSelected="1" workbookViewId="0">
      <pane ySplit="5" topLeftCell="A6" activePane="bottomLeft" state="frozen"/>
      <selection pane="bottomLeft" activeCell="C9" sqref="C9"/>
    </sheetView>
  </sheetViews>
  <sheetFormatPr defaultRowHeight="15" x14ac:dyDescent="0.25"/>
  <cols>
    <col min="1" max="1" width="73" style="4" customWidth="1"/>
    <col min="2" max="2" width="20.42578125" style="6" customWidth="1"/>
    <col min="3" max="3" width="12.140625" style="3" customWidth="1"/>
    <col min="4" max="4" width="17.42578125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5" customFormat="1" ht="54" customHeight="1" x14ac:dyDescent="0.25">
      <c r="A1" s="60" t="s">
        <v>47</v>
      </c>
      <c r="B1" s="60"/>
      <c r="C1" s="60"/>
      <c r="D1" s="60"/>
    </row>
    <row r="2" spans="1:4" s="7" customFormat="1" ht="15.75" hidden="1" x14ac:dyDescent="0.25">
      <c r="A2" s="8" t="s">
        <v>38</v>
      </c>
      <c r="B2" s="61" t="s">
        <v>40</v>
      </c>
      <c r="C2" s="61"/>
      <c r="D2" s="61"/>
    </row>
    <row r="3" spans="1:4" ht="15.75" hidden="1" x14ac:dyDescent="0.25">
      <c r="A3" s="9" t="s">
        <v>39</v>
      </c>
      <c r="B3" s="62" t="s">
        <v>41</v>
      </c>
      <c r="C3" s="62"/>
      <c r="D3" s="62"/>
    </row>
    <row r="4" spans="1:4" ht="15.75" x14ac:dyDescent="0.25">
      <c r="A4" s="27" t="s">
        <v>34</v>
      </c>
      <c r="B4" s="72" t="s">
        <v>50</v>
      </c>
      <c r="C4" s="73"/>
      <c r="D4" s="74"/>
    </row>
    <row r="5" spans="1:4" ht="63" customHeight="1" x14ac:dyDescent="0.25">
      <c r="A5" s="10" t="s">
        <v>2</v>
      </c>
      <c r="B5" s="11" t="s">
        <v>25</v>
      </c>
      <c r="C5" s="12" t="s">
        <v>0</v>
      </c>
      <c r="D5" s="57" t="s">
        <v>1</v>
      </c>
    </row>
    <row r="6" spans="1:4" x14ac:dyDescent="0.25">
      <c r="A6" s="14" t="s">
        <v>51</v>
      </c>
      <c r="B6" s="31">
        <v>-207553.77179999999</v>
      </c>
      <c r="C6" s="58" t="s">
        <v>149</v>
      </c>
      <c r="D6" s="13"/>
    </row>
    <row r="7" spans="1:4" x14ac:dyDescent="0.25">
      <c r="A7" s="63" t="s">
        <v>48</v>
      </c>
      <c r="B7" s="63"/>
      <c r="C7" s="63"/>
      <c r="D7" s="63"/>
    </row>
    <row r="8" spans="1:4" x14ac:dyDescent="0.25">
      <c r="A8" s="14" t="s">
        <v>52</v>
      </c>
      <c r="B8" s="31">
        <v>1737984.8</v>
      </c>
      <c r="C8" s="58" t="s">
        <v>149</v>
      </c>
      <c r="D8" s="13"/>
    </row>
    <row r="9" spans="1:4" x14ac:dyDescent="0.25">
      <c r="A9" s="14" t="s">
        <v>53</v>
      </c>
      <c r="B9" s="31">
        <v>1634010.66</v>
      </c>
      <c r="C9" s="58" t="s">
        <v>149</v>
      </c>
      <c r="D9" s="13"/>
    </row>
    <row r="10" spans="1:4" x14ac:dyDescent="0.25">
      <c r="A10" s="14" t="s">
        <v>54</v>
      </c>
      <c r="B10" s="31">
        <f>B9-B8</f>
        <v>-103974.14000000013</v>
      </c>
      <c r="C10" s="58" t="s">
        <v>149</v>
      </c>
      <c r="D10" s="13"/>
    </row>
    <row r="11" spans="1:4" x14ac:dyDescent="0.25">
      <c r="A11" s="15" t="s">
        <v>6</v>
      </c>
      <c r="B11" s="31">
        <f>B12</f>
        <v>20315.52</v>
      </c>
      <c r="C11" s="58" t="s">
        <v>149</v>
      </c>
      <c r="D11" s="13"/>
    </row>
    <row r="12" spans="1:4" x14ac:dyDescent="0.25">
      <c r="A12" s="16" t="s">
        <v>7</v>
      </c>
      <c r="B12" s="32">
        <f>792.96*12+900*12</f>
        <v>20315.52</v>
      </c>
      <c r="C12" s="18" t="s">
        <v>149</v>
      </c>
      <c r="D12" s="13"/>
    </row>
    <row r="13" spans="1:4" x14ac:dyDescent="0.25">
      <c r="A13" s="17" t="s">
        <v>55</v>
      </c>
      <c r="B13" s="33">
        <f>B8+B11</f>
        <v>1758300.32</v>
      </c>
      <c r="C13" s="58" t="s">
        <v>149</v>
      </c>
      <c r="D13" s="19"/>
    </row>
    <row r="14" spans="1:4" x14ac:dyDescent="0.25">
      <c r="A14" s="59" t="s">
        <v>8</v>
      </c>
      <c r="B14" s="59"/>
      <c r="C14" s="59"/>
      <c r="D14" s="59"/>
    </row>
    <row r="15" spans="1:4" x14ac:dyDescent="0.25">
      <c r="A15" s="20" t="s">
        <v>9</v>
      </c>
      <c r="B15" s="33">
        <f>B16+B17</f>
        <v>268034.5</v>
      </c>
      <c r="C15" s="58" t="s">
        <v>149</v>
      </c>
      <c r="D15" s="19"/>
    </row>
    <row r="16" spans="1:4" s="21" customFormat="1" x14ac:dyDescent="0.25">
      <c r="A16" s="28" t="s">
        <v>133</v>
      </c>
      <c r="B16" s="34">
        <v>130726.18</v>
      </c>
      <c r="C16" s="29" t="s">
        <v>3</v>
      </c>
      <c r="D16" s="29">
        <v>34767.599999999999</v>
      </c>
    </row>
    <row r="17" spans="1:4" s="21" customFormat="1" x14ac:dyDescent="0.25">
      <c r="A17" s="28" t="s">
        <v>134</v>
      </c>
      <c r="B17" s="34">
        <v>137308.32</v>
      </c>
      <c r="C17" s="29" t="s">
        <v>3</v>
      </c>
      <c r="D17" s="29">
        <v>34761.599999999999</v>
      </c>
    </row>
    <row r="18" spans="1:4" ht="28.5" x14ac:dyDescent="0.25">
      <c r="A18" s="20" t="s">
        <v>10</v>
      </c>
      <c r="B18" s="33">
        <f>B20+B19</f>
        <v>100732.34</v>
      </c>
      <c r="C18" s="58" t="s">
        <v>149</v>
      </c>
      <c r="D18" s="19"/>
    </row>
    <row r="19" spans="1:4" s="21" customFormat="1" x14ac:dyDescent="0.25">
      <c r="A19" s="28" t="s">
        <v>128</v>
      </c>
      <c r="B19" s="34">
        <v>49336.25</v>
      </c>
      <c r="C19" s="29" t="s">
        <v>3</v>
      </c>
      <c r="D19" s="29">
        <v>31029.1</v>
      </c>
    </row>
    <row r="20" spans="1:4" s="21" customFormat="1" x14ac:dyDescent="0.25">
      <c r="A20" s="28" t="s">
        <v>129</v>
      </c>
      <c r="B20" s="34">
        <v>51396.09</v>
      </c>
      <c r="C20" s="29" t="s">
        <v>3</v>
      </c>
      <c r="D20" s="29">
        <v>30961.49</v>
      </c>
    </row>
    <row r="21" spans="1:4" x14ac:dyDescent="0.25">
      <c r="A21" s="20" t="s">
        <v>11</v>
      </c>
      <c r="B21" s="33">
        <f>B22+B23</f>
        <v>172099.53</v>
      </c>
      <c r="C21" s="58" t="s">
        <v>149</v>
      </c>
      <c r="D21" s="23"/>
    </row>
    <row r="22" spans="1:4" s="21" customFormat="1" x14ac:dyDescent="0.25">
      <c r="A22" s="28" t="s">
        <v>90</v>
      </c>
      <c r="B22" s="34">
        <v>86976.74</v>
      </c>
      <c r="C22" s="29" t="s">
        <v>12</v>
      </c>
      <c r="D22" s="29">
        <v>1642</v>
      </c>
    </row>
    <row r="23" spans="1:4" s="21" customFormat="1" x14ac:dyDescent="0.25">
      <c r="A23" s="28" t="s">
        <v>91</v>
      </c>
      <c r="B23" s="34">
        <v>85122.79</v>
      </c>
      <c r="C23" s="29" t="s">
        <v>12</v>
      </c>
      <c r="D23" s="29">
        <v>1607</v>
      </c>
    </row>
    <row r="24" spans="1:4" ht="28.5" x14ac:dyDescent="0.25">
      <c r="A24" s="20" t="s">
        <v>13</v>
      </c>
      <c r="B24" s="33">
        <f>SUM(B25:B30)</f>
        <v>38588.67</v>
      </c>
      <c r="C24" s="58" t="s">
        <v>149</v>
      </c>
      <c r="D24" s="19"/>
    </row>
    <row r="25" spans="1:4" s="21" customFormat="1" x14ac:dyDescent="0.25">
      <c r="A25" s="28" t="s">
        <v>92</v>
      </c>
      <c r="B25" s="34">
        <v>3129.08</v>
      </c>
      <c r="C25" s="29" t="s">
        <v>3</v>
      </c>
      <c r="D25" s="29">
        <v>34767.599999999999</v>
      </c>
    </row>
    <row r="26" spans="1:4" s="21" customFormat="1" x14ac:dyDescent="0.25">
      <c r="A26" s="28" t="s">
        <v>93</v>
      </c>
      <c r="B26" s="34">
        <v>3128.54</v>
      </c>
      <c r="C26" s="29" t="s">
        <v>3</v>
      </c>
      <c r="D26" s="29">
        <v>34761.599999999999</v>
      </c>
    </row>
    <row r="27" spans="1:4" s="21" customFormat="1" x14ac:dyDescent="0.25">
      <c r="A27" s="28" t="s">
        <v>141</v>
      </c>
      <c r="B27" s="34">
        <v>2781.41</v>
      </c>
      <c r="C27" s="29" t="s">
        <v>3</v>
      </c>
      <c r="D27" s="29">
        <v>34767.599999999999</v>
      </c>
    </row>
    <row r="28" spans="1:4" s="21" customFormat="1" x14ac:dyDescent="0.25">
      <c r="A28" s="28" t="s">
        <v>142</v>
      </c>
      <c r="B28" s="34">
        <v>3128.54</v>
      </c>
      <c r="C28" s="29" t="s">
        <v>3</v>
      </c>
      <c r="D28" s="29">
        <v>34761.599999999999</v>
      </c>
    </row>
    <row r="29" spans="1:4" s="21" customFormat="1" x14ac:dyDescent="0.25">
      <c r="A29" s="28" t="s">
        <v>143</v>
      </c>
      <c r="B29" s="34">
        <v>13211.69</v>
      </c>
      <c r="C29" s="29" t="s">
        <v>3</v>
      </c>
      <c r="D29" s="29">
        <v>34767.599999999999</v>
      </c>
    </row>
    <row r="30" spans="1:4" s="21" customFormat="1" x14ac:dyDescent="0.25">
      <c r="A30" s="28" t="s">
        <v>144</v>
      </c>
      <c r="B30" s="34">
        <v>13209.41</v>
      </c>
      <c r="C30" s="29" t="s">
        <v>3</v>
      </c>
      <c r="D30" s="29">
        <v>34761.599999999999</v>
      </c>
    </row>
    <row r="31" spans="1:4" ht="42.75" x14ac:dyDescent="0.25">
      <c r="A31" s="20" t="s">
        <v>14</v>
      </c>
      <c r="B31" s="33">
        <f>SUM(B32:B43)</f>
        <v>15605.460000000003</v>
      </c>
      <c r="C31" s="58" t="s">
        <v>149</v>
      </c>
      <c r="D31" s="24"/>
    </row>
    <row r="32" spans="1:4" s="21" customFormat="1" x14ac:dyDescent="0.25">
      <c r="A32" s="28" t="s">
        <v>96</v>
      </c>
      <c r="B32" s="34">
        <v>317.60000000000002</v>
      </c>
      <c r="C32" s="29" t="s">
        <v>95</v>
      </c>
      <c r="D32" s="29">
        <v>4</v>
      </c>
    </row>
    <row r="33" spans="1:4" s="21" customFormat="1" x14ac:dyDescent="0.25">
      <c r="A33" s="28" t="s">
        <v>107</v>
      </c>
      <c r="B33" s="34">
        <v>333.38</v>
      </c>
      <c r="C33" s="29" t="s">
        <v>95</v>
      </c>
      <c r="D33" s="29">
        <v>1</v>
      </c>
    </row>
    <row r="34" spans="1:4" s="21" customFormat="1" x14ac:dyDescent="0.25">
      <c r="A34" s="28" t="s">
        <v>108</v>
      </c>
      <c r="B34" s="34">
        <v>385.59</v>
      </c>
      <c r="C34" s="29" t="s">
        <v>95</v>
      </c>
      <c r="D34" s="29">
        <v>1</v>
      </c>
    </row>
    <row r="35" spans="1:4" s="21" customFormat="1" x14ac:dyDescent="0.25">
      <c r="A35" s="28" t="s">
        <v>113</v>
      </c>
      <c r="B35" s="34">
        <v>1034.98</v>
      </c>
      <c r="C35" s="29" t="s">
        <v>95</v>
      </c>
      <c r="D35" s="29">
        <v>1</v>
      </c>
    </row>
    <row r="36" spans="1:4" s="21" customFormat="1" x14ac:dyDescent="0.25">
      <c r="A36" s="28" t="s">
        <v>115</v>
      </c>
      <c r="B36" s="34">
        <v>4447.72</v>
      </c>
      <c r="C36" s="29" t="s">
        <v>3</v>
      </c>
      <c r="D36" s="29">
        <v>7</v>
      </c>
    </row>
    <row r="37" spans="1:4" s="21" customFormat="1" x14ac:dyDescent="0.25">
      <c r="A37" s="28" t="s">
        <v>116</v>
      </c>
      <c r="B37" s="34">
        <v>2379.08</v>
      </c>
      <c r="C37" s="29" t="s">
        <v>3</v>
      </c>
      <c r="D37" s="29">
        <v>2.15</v>
      </c>
    </row>
    <row r="38" spans="1:4" s="21" customFormat="1" x14ac:dyDescent="0.25">
      <c r="A38" s="28" t="s">
        <v>132</v>
      </c>
      <c r="B38" s="34">
        <v>1992</v>
      </c>
      <c r="C38" s="29" t="s">
        <v>4</v>
      </c>
      <c r="D38" s="29">
        <v>80</v>
      </c>
    </row>
    <row r="39" spans="1:4" s="21" customFormat="1" x14ac:dyDescent="0.25">
      <c r="A39" s="28" t="s">
        <v>35</v>
      </c>
      <c r="B39" s="34">
        <v>1032.8499999999999</v>
      </c>
      <c r="C39" s="29" t="s">
        <v>95</v>
      </c>
      <c r="D39" s="29">
        <v>1</v>
      </c>
    </row>
    <row r="40" spans="1:4" s="21" customFormat="1" x14ac:dyDescent="0.25">
      <c r="A40" s="28" t="s">
        <v>137</v>
      </c>
      <c r="B40" s="34">
        <v>1837.95</v>
      </c>
      <c r="C40" s="29" t="s">
        <v>4</v>
      </c>
      <c r="D40" s="29">
        <v>7.5</v>
      </c>
    </row>
    <row r="41" spans="1:4" s="21" customFormat="1" x14ac:dyDescent="0.25">
      <c r="A41" s="28" t="s">
        <v>138</v>
      </c>
      <c r="B41" s="34">
        <v>640.37</v>
      </c>
      <c r="C41" s="29" t="s">
        <v>95</v>
      </c>
      <c r="D41" s="29">
        <v>1</v>
      </c>
    </row>
    <row r="42" spans="1:4" s="21" customFormat="1" x14ac:dyDescent="0.25">
      <c r="A42" s="28" t="s">
        <v>139</v>
      </c>
      <c r="B42" s="34">
        <v>421.16</v>
      </c>
      <c r="C42" s="29" t="s">
        <v>3</v>
      </c>
      <c r="D42" s="29">
        <v>1</v>
      </c>
    </row>
    <row r="43" spans="1:4" s="21" customFormat="1" x14ac:dyDescent="0.25">
      <c r="A43" s="28" t="s">
        <v>140</v>
      </c>
      <c r="B43" s="34">
        <v>782.78</v>
      </c>
      <c r="C43" s="29" t="s">
        <v>3</v>
      </c>
      <c r="D43" s="29">
        <v>2</v>
      </c>
    </row>
    <row r="44" spans="1:4" ht="42.75" x14ac:dyDescent="0.25">
      <c r="A44" s="20" t="s">
        <v>15</v>
      </c>
      <c r="B44" s="33">
        <f>SUM(B45:B62)</f>
        <v>116635.85999999999</v>
      </c>
      <c r="C44" s="58" t="s">
        <v>149</v>
      </c>
      <c r="D44" s="19"/>
    </row>
    <row r="45" spans="1:4" s="21" customFormat="1" x14ac:dyDescent="0.25">
      <c r="A45" s="28" t="s">
        <v>89</v>
      </c>
      <c r="B45" s="34">
        <v>1306.57</v>
      </c>
      <c r="C45" s="29" t="s">
        <v>29</v>
      </c>
      <c r="D45" s="29">
        <v>1</v>
      </c>
    </row>
    <row r="46" spans="1:4" s="21" customFormat="1" x14ac:dyDescent="0.25">
      <c r="A46" s="28" t="s">
        <v>26</v>
      </c>
      <c r="B46" s="34">
        <v>8237.01</v>
      </c>
      <c r="C46" s="29" t="s">
        <v>27</v>
      </c>
      <c r="D46" s="29">
        <v>17</v>
      </c>
    </row>
    <row r="47" spans="1:4" s="21" customFormat="1" x14ac:dyDescent="0.25">
      <c r="A47" s="28" t="s">
        <v>28</v>
      </c>
      <c r="B47" s="34">
        <v>4856.16</v>
      </c>
      <c r="C47" s="29" t="s">
        <v>29</v>
      </c>
      <c r="D47" s="29">
        <v>6</v>
      </c>
    </row>
    <row r="48" spans="1:4" s="21" customFormat="1" x14ac:dyDescent="0.25">
      <c r="A48" s="28" t="s">
        <v>101</v>
      </c>
      <c r="B48" s="34">
        <v>464.72</v>
      </c>
      <c r="C48" s="29" t="s">
        <v>95</v>
      </c>
      <c r="D48" s="29">
        <v>2</v>
      </c>
    </row>
    <row r="49" spans="1:4" s="21" customFormat="1" x14ac:dyDescent="0.25">
      <c r="A49" s="28" t="s">
        <v>105</v>
      </c>
      <c r="B49" s="34">
        <v>9745.5</v>
      </c>
      <c r="C49" s="29" t="s">
        <v>106</v>
      </c>
      <c r="D49" s="29">
        <v>1</v>
      </c>
    </row>
    <row r="50" spans="1:4" s="21" customFormat="1" x14ac:dyDescent="0.25">
      <c r="A50" s="28" t="s">
        <v>42</v>
      </c>
      <c r="B50" s="34">
        <v>1672.32</v>
      </c>
      <c r="C50" s="29" t="s">
        <v>4</v>
      </c>
      <c r="D50" s="29">
        <v>12</v>
      </c>
    </row>
    <row r="51" spans="1:4" s="21" customFormat="1" x14ac:dyDescent="0.25">
      <c r="A51" s="28" t="s">
        <v>112</v>
      </c>
      <c r="B51" s="34">
        <v>383.63</v>
      </c>
      <c r="C51" s="29" t="s">
        <v>95</v>
      </c>
      <c r="D51" s="29">
        <v>1</v>
      </c>
    </row>
    <row r="52" spans="1:4" s="21" customFormat="1" x14ac:dyDescent="0.25">
      <c r="A52" s="28" t="s">
        <v>117</v>
      </c>
      <c r="B52" s="34">
        <v>6709.89</v>
      </c>
      <c r="C52" s="29" t="s">
        <v>95</v>
      </c>
      <c r="D52" s="29">
        <v>11</v>
      </c>
    </row>
    <row r="53" spans="1:4" s="21" customFormat="1" x14ac:dyDescent="0.25">
      <c r="A53" s="28" t="s">
        <v>118</v>
      </c>
      <c r="B53" s="34">
        <v>3607.3</v>
      </c>
      <c r="C53" s="29" t="s">
        <v>95</v>
      </c>
      <c r="D53" s="29">
        <v>1</v>
      </c>
    </row>
    <row r="54" spans="1:4" s="21" customFormat="1" x14ac:dyDescent="0.25">
      <c r="A54" s="28" t="s">
        <v>119</v>
      </c>
      <c r="B54" s="34">
        <v>32726.400000000001</v>
      </c>
      <c r="C54" s="29" t="s">
        <v>95</v>
      </c>
      <c r="D54" s="29">
        <v>7</v>
      </c>
    </row>
    <row r="55" spans="1:4" s="21" customFormat="1" x14ac:dyDescent="0.25">
      <c r="A55" s="28" t="s">
        <v>120</v>
      </c>
      <c r="B55" s="34">
        <v>15504.06</v>
      </c>
      <c r="C55" s="29" t="s">
        <v>95</v>
      </c>
      <c r="D55" s="29">
        <v>11</v>
      </c>
    </row>
    <row r="56" spans="1:4" s="21" customFormat="1" x14ac:dyDescent="0.25">
      <c r="A56" s="28" t="s">
        <v>121</v>
      </c>
      <c r="B56" s="34">
        <v>11277.5</v>
      </c>
      <c r="C56" s="29" t="s">
        <v>4</v>
      </c>
      <c r="D56" s="29">
        <v>6.5</v>
      </c>
    </row>
    <row r="57" spans="1:4" s="21" customFormat="1" x14ac:dyDescent="0.25">
      <c r="A57" s="28" t="s">
        <v>122</v>
      </c>
      <c r="B57" s="34">
        <v>2160</v>
      </c>
      <c r="C57" s="29" t="s">
        <v>4</v>
      </c>
      <c r="D57" s="29">
        <v>4</v>
      </c>
    </row>
    <row r="58" spans="1:4" s="21" customFormat="1" x14ac:dyDescent="0.25">
      <c r="A58" s="28" t="s">
        <v>123</v>
      </c>
      <c r="B58" s="34">
        <v>9816</v>
      </c>
      <c r="C58" s="29" t="s">
        <v>4</v>
      </c>
      <c r="D58" s="29">
        <v>8</v>
      </c>
    </row>
    <row r="59" spans="1:4" s="21" customFormat="1" x14ac:dyDescent="0.25">
      <c r="A59" s="28" t="s">
        <v>31</v>
      </c>
      <c r="B59" s="34">
        <v>1620.84</v>
      </c>
      <c r="C59" s="29" t="s">
        <v>32</v>
      </c>
      <c r="D59" s="29">
        <v>6</v>
      </c>
    </row>
    <row r="60" spans="1:4" s="21" customFormat="1" x14ac:dyDescent="0.25">
      <c r="A60" s="28" t="s">
        <v>145</v>
      </c>
      <c r="B60" s="34">
        <v>225.84</v>
      </c>
      <c r="C60" s="29" t="s">
        <v>95</v>
      </c>
      <c r="D60" s="29">
        <v>2</v>
      </c>
    </row>
    <row r="61" spans="1:4" s="21" customFormat="1" x14ac:dyDescent="0.25">
      <c r="A61" s="28" t="s">
        <v>146</v>
      </c>
      <c r="B61" s="34">
        <v>2486.12</v>
      </c>
      <c r="C61" s="29" t="s">
        <v>29</v>
      </c>
      <c r="D61" s="29">
        <v>4</v>
      </c>
    </row>
    <row r="62" spans="1:4" s="21" customFormat="1" x14ac:dyDescent="0.25">
      <c r="A62" s="28" t="s">
        <v>147</v>
      </c>
      <c r="B62" s="34">
        <v>3836</v>
      </c>
      <c r="C62" s="29" t="s">
        <v>4</v>
      </c>
      <c r="D62" s="29">
        <v>3.5</v>
      </c>
    </row>
    <row r="63" spans="1:4" ht="28.5" x14ac:dyDescent="0.25">
      <c r="A63" s="20" t="s">
        <v>16</v>
      </c>
      <c r="B63" s="33">
        <v>0</v>
      </c>
      <c r="C63" s="58" t="s">
        <v>149</v>
      </c>
      <c r="D63" s="19"/>
    </row>
    <row r="64" spans="1:4" ht="28.5" x14ac:dyDescent="0.25">
      <c r="A64" s="20" t="s">
        <v>17</v>
      </c>
      <c r="B64" s="33">
        <v>0</v>
      </c>
      <c r="C64" s="58" t="s">
        <v>149</v>
      </c>
      <c r="D64" s="19"/>
    </row>
    <row r="65" spans="1:4" x14ac:dyDescent="0.25">
      <c r="A65" s="20" t="s">
        <v>18</v>
      </c>
      <c r="B65" s="33">
        <v>0</v>
      </c>
      <c r="C65" s="58" t="s">
        <v>149</v>
      </c>
      <c r="D65" s="19"/>
    </row>
    <row r="66" spans="1:4" ht="28.5" x14ac:dyDescent="0.25">
      <c r="A66" s="20" t="s">
        <v>19</v>
      </c>
      <c r="B66" s="33">
        <f>SUM(B67:B70)</f>
        <v>10323.59</v>
      </c>
      <c r="C66" s="58" t="s">
        <v>149</v>
      </c>
      <c r="D66" s="19"/>
    </row>
    <row r="67" spans="1:4" s="21" customFormat="1" x14ac:dyDescent="0.25">
      <c r="A67" s="28" t="s">
        <v>110</v>
      </c>
      <c r="B67" s="34">
        <v>5942.22</v>
      </c>
      <c r="C67" s="29" t="s">
        <v>4</v>
      </c>
      <c r="D67" s="29">
        <v>2</v>
      </c>
    </row>
    <row r="68" spans="1:4" s="21" customFormat="1" x14ac:dyDescent="0.25">
      <c r="A68" s="28" t="s">
        <v>36</v>
      </c>
      <c r="B68" s="34">
        <v>2755.2</v>
      </c>
      <c r="C68" s="29" t="s">
        <v>4</v>
      </c>
      <c r="D68" s="29">
        <v>10</v>
      </c>
    </row>
    <row r="69" spans="1:4" s="21" customFormat="1" x14ac:dyDescent="0.25">
      <c r="A69" s="28" t="s">
        <v>111</v>
      </c>
      <c r="B69" s="34">
        <v>326.52999999999997</v>
      </c>
      <c r="C69" s="29" t="s">
        <v>95</v>
      </c>
      <c r="D69" s="29">
        <v>1</v>
      </c>
    </row>
    <row r="70" spans="1:4" s="21" customFormat="1" x14ac:dyDescent="0.25">
      <c r="A70" s="28" t="s">
        <v>33</v>
      </c>
      <c r="B70" s="34">
        <v>1299.6400000000001</v>
      </c>
      <c r="C70" s="29" t="s">
        <v>95</v>
      </c>
      <c r="D70" s="29">
        <v>4</v>
      </c>
    </row>
    <row r="71" spans="1:4" ht="28.5" x14ac:dyDescent="0.25">
      <c r="A71" s="20" t="s">
        <v>20</v>
      </c>
      <c r="B71" s="33">
        <f>SUM(B72:B73)</f>
        <v>15296.369999999999</v>
      </c>
      <c r="C71" s="58" t="s">
        <v>149</v>
      </c>
      <c r="D71" s="19"/>
    </row>
    <row r="72" spans="1:4" s="21" customFormat="1" x14ac:dyDescent="0.25">
      <c r="A72" s="28" t="s">
        <v>126</v>
      </c>
      <c r="B72" s="34">
        <v>7995.17</v>
      </c>
      <c r="C72" s="29" t="s">
        <v>3</v>
      </c>
      <c r="D72" s="29">
        <v>34761.599999999999</v>
      </c>
    </row>
    <row r="73" spans="1:4" s="21" customFormat="1" x14ac:dyDescent="0.25">
      <c r="A73" s="28" t="s">
        <v>127</v>
      </c>
      <c r="B73" s="34">
        <v>7301.2</v>
      </c>
      <c r="C73" s="29" t="s">
        <v>3</v>
      </c>
      <c r="D73" s="29">
        <v>34767.599999999999</v>
      </c>
    </row>
    <row r="74" spans="1:4" ht="28.5" x14ac:dyDescent="0.25">
      <c r="A74" s="20" t="s">
        <v>21</v>
      </c>
      <c r="B74" s="33">
        <f>SUM(B75:B76)</f>
        <v>59099.520000000004</v>
      </c>
      <c r="C74" s="58" t="s">
        <v>149</v>
      </c>
      <c r="D74" s="19"/>
    </row>
    <row r="75" spans="1:4" s="21" customFormat="1" x14ac:dyDescent="0.25">
      <c r="A75" s="28" t="s">
        <v>124</v>
      </c>
      <c r="B75" s="34">
        <v>27814.080000000002</v>
      </c>
      <c r="C75" s="29" t="s">
        <v>3</v>
      </c>
      <c r="D75" s="29">
        <v>34767.599999999999</v>
      </c>
    </row>
    <row r="76" spans="1:4" s="21" customFormat="1" x14ac:dyDescent="0.25">
      <c r="A76" s="28" t="s">
        <v>125</v>
      </c>
      <c r="B76" s="34">
        <v>31285.439999999999</v>
      </c>
      <c r="C76" s="29" t="s">
        <v>3</v>
      </c>
      <c r="D76" s="29">
        <v>34761.599999999999</v>
      </c>
    </row>
    <row r="77" spans="1:4" ht="28.5" x14ac:dyDescent="0.25">
      <c r="A77" s="20" t="s">
        <v>22</v>
      </c>
      <c r="B77" s="33">
        <f>SUM(B78:B80)</f>
        <v>7370.84</v>
      </c>
      <c r="C77" s="58" t="s">
        <v>149</v>
      </c>
      <c r="D77" s="19"/>
    </row>
    <row r="78" spans="1:4" s="21" customFormat="1" x14ac:dyDescent="0.25">
      <c r="A78" s="28" t="s">
        <v>94</v>
      </c>
      <c r="B78" s="34">
        <v>1120</v>
      </c>
      <c r="C78" s="29" t="s">
        <v>95</v>
      </c>
      <c r="D78" s="29">
        <v>7</v>
      </c>
    </row>
    <row r="79" spans="1:4" s="21" customFormat="1" x14ac:dyDescent="0.25">
      <c r="A79" s="28" t="s">
        <v>30</v>
      </c>
      <c r="B79" s="34">
        <v>4214.5600000000004</v>
      </c>
      <c r="C79" s="29" t="s">
        <v>3</v>
      </c>
      <c r="D79" s="29">
        <v>2968</v>
      </c>
    </row>
    <row r="80" spans="1:4" s="21" customFormat="1" x14ac:dyDescent="0.25">
      <c r="A80" s="28" t="s">
        <v>30</v>
      </c>
      <c r="B80" s="34">
        <v>2036.28</v>
      </c>
      <c r="C80" s="29" t="s">
        <v>3</v>
      </c>
      <c r="D80" s="29">
        <v>1434</v>
      </c>
    </row>
    <row r="81" spans="1:8" ht="57" x14ac:dyDescent="0.25">
      <c r="A81" s="20" t="s">
        <v>23</v>
      </c>
      <c r="B81" s="33">
        <f>SUM(B82:B92)</f>
        <v>171183.7</v>
      </c>
      <c r="C81" s="58" t="s">
        <v>149</v>
      </c>
      <c r="D81" s="19"/>
    </row>
    <row r="82" spans="1:8" s="21" customFormat="1" x14ac:dyDescent="0.25">
      <c r="A82" s="28" t="s">
        <v>97</v>
      </c>
      <c r="B82" s="34">
        <v>436.61</v>
      </c>
      <c r="C82" s="29" t="s">
        <v>95</v>
      </c>
      <c r="D82" s="29">
        <v>1</v>
      </c>
    </row>
    <row r="83" spans="1:8" s="21" customFormat="1" x14ac:dyDescent="0.25">
      <c r="A83" s="28" t="s">
        <v>98</v>
      </c>
      <c r="B83" s="34">
        <v>1373.2</v>
      </c>
      <c r="C83" s="29" t="s">
        <v>99</v>
      </c>
      <c r="D83" s="29">
        <v>1</v>
      </c>
    </row>
    <row r="84" spans="1:8" s="21" customFormat="1" x14ac:dyDescent="0.25">
      <c r="A84" s="28" t="s">
        <v>100</v>
      </c>
      <c r="B84" s="34">
        <v>6248.26</v>
      </c>
      <c r="C84" s="29" t="s">
        <v>95</v>
      </c>
      <c r="D84" s="29">
        <v>1</v>
      </c>
    </row>
    <row r="85" spans="1:8" s="21" customFormat="1" x14ac:dyDescent="0.25">
      <c r="A85" s="28" t="s">
        <v>102</v>
      </c>
      <c r="B85" s="34">
        <v>937.46</v>
      </c>
      <c r="C85" s="29" t="s">
        <v>95</v>
      </c>
      <c r="D85" s="29">
        <v>2</v>
      </c>
    </row>
    <row r="86" spans="1:8" s="21" customFormat="1" x14ac:dyDescent="0.25">
      <c r="A86" s="28" t="s">
        <v>103</v>
      </c>
      <c r="B86" s="34">
        <v>3800</v>
      </c>
      <c r="C86" s="29" t="s">
        <v>104</v>
      </c>
      <c r="D86" s="29">
        <v>38</v>
      </c>
    </row>
    <row r="87" spans="1:8" s="21" customFormat="1" x14ac:dyDescent="0.25">
      <c r="A87" s="28" t="s">
        <v>109</v>
      </c>
      <c r="B87" s="34">
        <v>273.04000000000002</v>
      </c>
      <c r="C87" s="29" t="s">
        <v>3</v>
      </c>
      <c r="D87" s="29">
        <v>16061.12</v>
      </c>
    </row>
    <row r="88" spans="1:8" s="21" customFormat="1" x14ac:dyDescent="0.25">
      <c r="A88" s="28" t="s">
        <v>114</v>
      </c>
      <c r="B88" s="34">
        <v>3779.33</v>
      </c>
      <c r="C88" s="29" t="s">
        <v>95</v>
      </c>
      <c r="D88" s="29">
        <v>1</v>
      </c>
    </row>
    <row r="89" spans="1:8" s="21" customFormat="1" x14ac:dyDescent="0.25">
      <c r="A89" s="28" t="s">
        <v>130</v>
      </c>
      <c r="B89" s="34">
        <v>78265.259999999995</v>
      </c>
      <c r="C89" s="29" t="s">
        <v>3</v>
      </c>
      <c r="D89" s="29">
        <v>31945</v>
      </c>
    </row>
    <row r="90" spans="1:8" s="21" customFormat="1" x14ac:dyDescent="0.25">
      <c r="A90" s="28" t="s">
        <v>131</v>
      </c>
      <c r="B90" s="34">
        <v>70971.600000000006</v>
      </c>
      <c r="C90" s="29" t="s">
        <v>3</v>
      </c>
      <c r="D90" s="29">
        <v>28968</v>
      </c>
    </row>
    <row r="91" spans="1:8" s="21" customFormat="1" x14ac:dyDescent="0.25">
      <c r="A91" s="28" t="s">
        <v>135</v>
      </c>
      <c r="B91" s="34">
        <v>4492.2299999999996</v>
      </c>
      <c r="C91" s="29" t="s">
        <v>95</v>
      </c>
      <c r="D91" s="29">
        <v>1</v>
      </c>
    </row>
    <row r="92" spans="1:8" s="21" customFormat="1" x14ac:dyDescent="0.25">
      <c r="A92" s="28" t="s">
        <v>136</v>
      </c>
      <c r="B92" s="34">
        <v>606.71</v>
      </c>
      <c r="C92" s="29" t="s">
        <v>95</v>
      </c>
      <c r="D92" s="29">
        <v>1</v>
      </c>
    </row>
    <row r="93" spans="1:8" x14ac:dyDescent="0.25">
      <c r="A93" s="20" t="s">
        <v>24</v>
      </c>
      <c r="B93" s="33">
        <f>B94+B95</f>
        <v>33742.979999999996</v>
      </c>
      <c r="C93" s="58" t="s">
        <v>149</v>
      </c>
      <c r="D93" s="19"/>
    </row>
    <row r="94" spans="1:8" ht="30" x14ac:dyDescent="0.25">
      <c r="A94" s="25" t="s">
        <v>49</v>
      </c>
      <c r="B94" s="35">
        <f>D94*5*12</f>
        <v>7200</v>
      </c>
      <c r="C94" s="26" t="s">
        <v>5</v>
      </c>
      <c r="D94" s="22">
        <v>120</v>
      </c>
    </row>
    <row r="95" spans="1:8" x14ac:dyDescent="0.25">
      <c r="A95" s="25" t="s">
        <v>37</v>
      </c>
      <c r="B95" s="35">
        <v>26542.98</v>
      </c>
      <c r="C95" s="18" t="s">
        <v>149</v>
      </c>
      <c r="D95" s="22"/>
    </row>
    <row r="96" spans="1:8" x14ac:dyDescent="0.25">
      <c r="A96" s="17" t="s">
        <v>56</v>
      </c>
      <c r="B96" s="33">
        <f>B15+B18+B21+B24+B31+B44+B63+B64+B65+B66+B71+B74+B77+B81</f>
        <v>974970.37999999989</v>
      </c>
      <c r="C96" s="58" t="s">
        <v>149</v>
      </c>
      <c r="D96" s="19"/>
      <c r="H96" s="1" t="b">
        <f>B96='Работы 2019'!C68</f>
        <v>1</v>
      </c>
    </row>
    <row r="97" spans="1:4" x14ac:dyDescent="0.25">
      <c r="A97" s="17" t="s">
        <v>57</v>
      </c>
      <c r="B97" s="33">
        <f>B96*1.2+B93</f>
        <v>1203707.4359999998</v>
      </c>
      <c r="C97" s="58" t="s">
        <v>149</v>
      </c>
      <c r="D97" s="19"/>
    </row>
    <row r="98" spans="1:4" x14ac:dyDescent="0.25">
      <c r="A98" s="17" t="s">
        <v>58</v>
      </c>
      <c r="B98" s="33">
        <f>B6+B8+B11-B97</f>
        <v>347039.11220000032</v>
      </c>
      <c r="C98" s="58" t="s">
        <v>149</v>
      </c>
      <c r="D98" s="19"/>
    </row>
    <row r="99" spans="1:4" ht="28.5" x14ac:dyDescent="0.25">
      <c r="A99" s="20" t="s">
        <v>59</v>
      </c>
      <c r="B99" s="33">
        <f>B98+B10</f>
        <v>243064.97220000019</v>
      </c>
      <c r="C99" s="58" t="s">
        <v>149</v>
      </c>
      <c r="D99" s="19"/>
    </row>
  </sheetData>
  <sheetProtection sheet="1" objects="1" scenarios="1" formatCells="0" formatColumns="0" sort="0" autoFilter="0" pivotTables="0"/>
  <mergeCells count="6">
    <mergeCell ref="A14:D14"/>
    <mergeCell ref="A1:D1"/>
    <mergeCell ref="B2:D2"/>
    <mergeCell ref="B3:D3"/>
    <mergeCell ref="A7:D7"/>
    <mergeCell ref="B4:D4"/>
  </mergeCells>
  <hyperlinks>
    <hyperlink ref="C5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68"/>
  <sheetViews>
    <sheetView workbookViewId="0">
      <pane ySplit="3" topLeftCell="A40" activePane="bottomLeft" state="frozen"/>
      <selection pane="bottomLeft" activeCell="H68" sqref="H68"/>
    </sheetView>
  </sheetViews>
  <sheetFormatPr defaultRowHeight="15" x14ac:dyDescent="0.25"/>
  <cols>
    <col min="1" max="1" width="11.140625" style="46" customWidth="1"/>
    <col min="2" max="2" width="75.28515625" customWidth="1"/>
    <col min="3" max="3" width="14.42578125" style="39" customWidth="1"/>
    <col min="4" max="4" width="14.5703125" style="46" customWidth="1"/>
    <col min="5" max="5" width="14.5703125" customWidth="1"/>
  </cols>
  <sheetData>
    <row r="1" spans="1:5" x14ac:dyDescent="0.25">
      <c r="B1" s="36" t="s">
        <v>87</v>
      </c>
      <c r="E1" s="36"/>
    </row>
    <row r="2" spans="1:5" x14ac:dyDescent="0.25">
      <c r="B2" s="36" t="s">
        <v>46</v>
      </c>
      <c r="E2" s="36"/>
    </row>
    <row r="3" spans="1:5" x14ac:dyDescent="0.25">
      <c r="A3" s="42" t="s">
        <v>148</v>
      </c>
      <c r="B3" s="40" t="s">
        <v>45</v>
      </c>
      <c r="C3" s="45" t="s">
        <v>88</v>
      </c>
      <c r="D3" s="40" t="s">
        <v>44</v>
      </c>
      <c r="E3" s="40" t="s">
        <v>43</v>
      </c>
    </row>
    <row r="4" spans="1:5" x14ac:dyDescent="0.25">
      <c r="A4" s="43">
        <v>6</v>
      </c>
      <c r="B4" s="38" t="s">
        <v>89</v>
      </c>
      <c r="C4" s="30">
        <v>1306.57</v>
      </c>
      <c r="D4" s="44" t="s">
        <v>29</v>
      </c>
      <c r="E4" s="47">
        <v>1</v>
      </c>
    </row>
    <row r="5" spans="1:5" x14ac:dyDescent="0.25">
      <c r="A5" s="43">
        <v>3</v>
      </c>
      <c r="B5" s="38" t="s">
        <v>90</v>
      </c>
      <c r="C5" s="30">
        <v>86976.74</v>
      </c>
      <c r="D5" s="44" t="s">
        <v>12</v>
      </c>
      <c r="E5" s="47">
        <v>1642</v>
      </c>
    </row>
    <row r="6" spans="1:5" x14ac:dyDescent="0.25">
      <c r="A6" s="43">
        <v>3</v>
      </c>
      <c r="B6" s="38" t="s">
        <v>91</v>
      </c>
      <c r="C6" s="30">
        <v>85122.79</v>
      </c>
      <c r="D6" s="44" t="s">
        <v>12</v>
      </c>
      <c r="E6" s="47">
        <v>1607</v>
      </c>
    </row>
    <row r="7" spans="1:5" x14ac:dyDescent="0.25">
      <c r="A7" s="43">
        <v>6</v>
      </c>
      <c r="B7" s="38" t="s">
        <v>26</v>
      </c>
      <c r="C7" s="30">
        <v>8237.01</v>
      </c>
      <c r="D7" s="44" t="s">
        <v>27</v>
      </c>
      <c r="E7" s="47">
        <v>17</v>
      </c>
    </row>
    <row r="8" spans="1:5" x14ac:dyDescent="0.25">
      <c r="A8" s="43">
        <v>4</v>
      </c>
      <c r="B8" s="38" t="s">
        <v>92</v>
      </c>
      <c r="C8" s="30">
        <v>3129.08</v>
      </c>
      <c r="D8" s="44" t="s">
        <v>3</v>
      </c>
      <c r="E8" s="47">
        <v>34767.599999999999</v>
      </c>
    </row>
    <row r="9" spans="1:5" x14ac:dyDescent="0.25">
      <c r="A9" s="43">
        <v>4</v>
      </c>
      <c r="B9" s="38" t="s">
        <v>93</v>
      </c>
      <c r="C9" s="30">
        <v>3128.54</v>
      </c>
      <c r="D9" s="44" t="s">
        <v>3</v>
      </c>
      <c r="E9" s="47">
        <v>34761.599999999999</v>
      </c>
    </row>
    <row r="10" spans="1:5" x14ac:dyDescent="0.25">
      <c r="A10" s="43">
        <v>13</v>
      </c>
      <c r="B10" s="38" t="s">
        <v>94</v>
      </c>
      <c r="C10" s="30">
        <v>1120</v>
      </c>
      <c r="D10" s="44" t="s">
        <v>95</v>
      </c>
      <c r="E10" s="47">
        <v>7</v>
      </c>
    </row>
    <row r="11" spans="1:5" x14ac:dyDescent="0.25">
      <c r="A11" s="43">
        <v>13</v>
      </c>
      <c r="B11" s="38" t="s">
        <v>30</v>
      </c>
      <c r="C11" s="30">
        <v>4214.5600000000004</v>
      </c>
      <c r="D11" s="44" t="s">
        <v>3</v>
      </c>
      <c r="E11" s="47">
        <v>2968</v>
      </c>
    </row>
    <row r="12" spans="1:5" x14ac:dyDescent="0.25">
      <c r="A12" s="43">
        <v>13</v>
      </c>
      <c r="B12" s="38" t="s">
        <v>30</v>
      </c>
      <c r="C12" s="30">
        <v>2036.28</v>
      </c>
      <c r="D12" s="44" t="s">
        <v>3</v>
      </c>
      <c r="E12" s="47">
        <v>1434</v>
      </c>
    </row>
    <row r="13" spans="1:5" x14ac:dyDescent="0.25">
      <c r="A13" s="43">
        <v>6</v>
      </c>
      <c r="B13" s="38" t="s">
        <v>28</v>
      </c>
      <c r="C13" s="30">
        <v>4856.16</v>
      </c>
      <c r="D13" s="44" t="s">
        <v>29</v>
      </c>
      <c r="E13" s="47">
        <v>6</v>
      </c>
    </row>
    <row r="14" spans="1:5" x14ac:dyDescent="0.25">
      <c r="A14" s="43">
        <v>5</v>
      </c>
      <c r="B14" s="38" t="s">
        <v>96</v>
      </c>
      <c r="C14" s="30">
        <v>317.60000000000002</v>
      </c>
      <c r="D14" s="44" t="s">
        <v>95</v>
      </c>
      <c r="E14" s="47">
        <v>4</v>
      </c>
    </row>
    <row r="15" spans="1:5" x14ac:dyDescent="0.25">
      <c r="A15" s="43">
        <v>14</v>
      </c>
      <c r="B15" s="38" t="s">
        <v>97</v>
      </c>
      <c r="C15" s="30">
        <v>436.61</v>
      </c>
      <c r="D15" s="44" t="s">
        <v>95</v>
      </c>
      <c r="E15" s="47">
        <v>1</v>
      </c>
    </row>
    <row r="16" spans="1:5" x14ac:dyDescent="0.25">
      <c r="A16" s="43">
        <v>14</v>
      </c>
      <c r="B16" s="38" t="s">
        <v>98</v>
      </c>
      <c r="C16" s="30">
        <v>1373.2</v>
      </c>
      <c r="D16" s="44" t="s">
        <v>99</v>
      </c>
      <c r="E16" s="47">
        <v>1</v>
      </c>
    </row>
    <row r="17" spans="1:5" x14ac:dyDescent="0.25">
      <c r="A17" s="43">
        <v>14</v>
      </c>
      <c r="B17" s="38" t="s">
        <v>100</v>
      </c>
      <c r="C17" s="30">
        <v>6248.26</v>
      </c>
      <c r="D17" s="44" t="s">
        <v>95</v>
      </c>
      <c r="E17" s="47">
        <v>1</v>
      </c>
    </row>
    <row r="18" spans="1:5" x14ac:dyDescent="0.25">
      <c r="A18" s="43">
        <v>6</v>
      </c>
      <c r="B18" s="38" t="s">
        <v>101</v>
      </c>
      <c r="C18" s="30">
        <v>464.72</v>
      </c>
      <c r="D18" s="44" t="s">
        <v>95</v>
      </c>
      <c r="E18" s="47">
        <v>2</v>
      </c>
    </row>
    <row r="19" spans="1:5" x14ac:dyDescent="0.25">
      <c r="A19" s="43">
        <v>14</v>
      </c>
      <c r="B19" s="38" t="s">
        <v>102</v>
      </c>
      <c r="C19" s="30">
        <v>937.46</v>
      </c>
      <c r="D19" s="44" t="s">
        <v>95</v>
      </c>
      <c r="E19" s="47">
        <v>2</v>
      </c>
    </row>
    <row r="20" spans="1:5" x14ac:dyDescent="0.25">
      <c r="A20" s="43">
        <v>14</v>
      </c>
      <c r="B20" s="38" t="s">
        <v>103</v>
      </c>
      <c r="C20" s="30">
        <v>3800</v>
      </c>
      <c r="D20" s="44" t="s">
        <v>104</v>
      </c>
      <c r="E20" s="47">
        <v>38</v>
      </c>
    </row>
    <row r="21" spans="1:5" x14ac:dyDescent="0.25">
      <c r="A21" s="43">
        <v>6</v>
      </c>
      <c r="B21" s="38" t="s">
        <v>105</v>
      </c>
      <c r="C21" s="30">
        <v>9745.5</v>
      </c>
      <c r="D21" s="44" t="s">
        <v>106</v>
      </c>
      <c r="E21" s="47">
        <v>1</v>
      </c>
    </row>
    <row r="22" spans="1:5" x14ac:dyDescent="0.25">
      <c r="A22" s="43">
        <v>5</v>
      </c>
      <c r="B22" s="38" t="s">
        <v>107</v>
      </c>
      <c r="C22" s="30">
        <v>333.38</v>
      </c>
      <c r="D22" s="44" t="s">
        <v>95</v>
      </c>
      <c r="E22" s="47">
        <v>1</v>
      </c>
    </row>
    <row r="23" spans="1:5" x14ac:dyDescent="0.25">
      <c r="A23" s="43">
        <v>5</v>
      </c>
      <c r="B23" s="38" t="s">
        <v>108</v>
      </c>
      <c r="C23" s="30">
        <v>385.59</v>
      </c>
      <c r="D23" s="44" t="s">
        <v>95</v>
      </c>
      <c r="E23" s="47">
        <v>1</v>
      </c>
    </row>
    <row r="24" spans="1:5" x14ac:dyDescent="0.25">
      <c r="A24" s="43">
        <v>14</v>
      </c>
      <c r="B24" s="38" t="s">
        <v>109</v>
      </c>
      <c r="C24" s="30">
        <v>273.04000000000002</v>
      </c>
      <c r="D24" s="44" t="s">
        <v>3</v>
      </c>
      <c r="E24" s="47">
        <v>16061.12</v>
      </c>
    </row>
    <row r="25" spans="1:5" x14ac:dyDescent="0.25">
      <c r="A25" s="43">
        <v>6</v>
      </c>
      <c r="B25" s="38" t="s">
        <v>42</v>
      </c>
      <c r="C25" s="30">
        <v>1672.32</v>
      </c>
      <c r="D25" s="44" t="s">
        <v>4</v>
      </c>
      <c r="E25" s="47">
        <v>12</v>
      </c>
    </row>
    <row r="26" spans="1:5" x14ac:dyDescent="0.25">
      <c r="A26" s="43">
        <v>10</v>
      </c>
      <c r="B26" s="38" t="s">
        <v>110</v>
      </c>
      <c r="C26" s="30">
        <v>5942.22</v>
      </c>
      <c r="D26" s="44" t="s">
        <v>4</v>
      </c>
      <c r="E26" s="47">
        <v>2</v>
      </c>
    </row>
    <row r="27" spans="1:5" x14ac:dyDescent="0.25">
      <c r="A27" s="43">
        <v>10</v>
      </c>
      <c r="B27" s="38" t="s">
        <v>36</v>
      </c>
      <c r="C27" s="30">
        <v>2755.2</v>
      </c>
      <c r="D27" s="44" t="s">
        <v>4</v>
      </c>
      <c r="E27" s="47">
        <v>10</v>
      </c>
    </row>
    <row r="28" spans="1:5" x14ac:dyDescent="0.25">
      <c r="A28" s="43">
        <v>10</v>
      </c>
      <c r="B28" s="38" t="s">
        <v>111</v>
      </c>
      <c r="C28" s="30">
        <v>326.52999999999997</v>
      </c>
      <c r="D28" s="44" t="s">
        <v>95</v>
      </c>
      <c r="E28" s="47">
        <v>1</v>
      </c>
    </row>
    <row r="29" spans="1:5" x14ac:dyDescent="0.25">
      <c r="A29" s="43">
        <v>6</v>
      </c>
      <c r="B29" s="38" t="s">
        <v>112</v>
      </c>
      <c r="C29" s="30">
        <v>383.63</v>
      </c>
      <c r="D29" s="44" t="s">
        <v>95</v>
      </c>
      <c r="E29" s="47">
        <v>1</v>
      </c>
    </row>
    <row r="30" spans="1:5" x14ac:dyDescent="0.25">
      <c r="A30" s="43">
        <v>5</v>
      </c>
      <c r="B30" s="38" t="s">
        <v>113</v>
      </c>
      <c r="C30" s="30">
        <v>1034.98</v>
      </c>
      <c r="D30" s="44" t="s">
        <v>95</v>
      </c>
      <c r="E30" s="47">
        <v>1</v>
      </c>
    </row>
    <row r="31" spans="1:5" x14ac:dyDescent="0.25">
      <c r="A31" s="43">
        <v>14</v>
      </c>
      <c r="B31" s="38" t="s">
        <v>114</v>
      </c>
      <c r="C31" s="30">
        <v>3779.33</v>
      </c>
      <c r="D31" s="44" t="s">
        <v>95</v>
      </c>
      <c r="E31" s="47">
        <v>1</v>
      </c>
    </row>
    <row r="32" spans="1:5" x14ac:dyDescent="0.25">
      <c r="A32" s="43">
        <v>5</v>
      </c>
      <c r="B32" s="38" t="s">
        <v>115</v>
      </c>
      <c r="C32" s="30">
        <v>4447.72</v>
      </c>
      <c r="D32" s="44" t="s">
        <v>3</v>
      </c>
      <c r="E32" s="47">
        <v>7</v>
      </c>
    </row>
    <row r="33" spans="1:5" x14ac:dyDescent="0.25">
      <c r="A33" s="43">
        <v>5</v>
      </c>
      <c r="B33" s="38" t="s">
        <v>116</v>
      </c>
      <c r="C33" s="30">
        <v>2379.08</v>
      </c>
      <c r="D33" s="44" t="s">
        <v>3</v>
      </c>
      <c r="E33" s="47">
        <v>2.15</v>
      </c>
    </row>
    <row r="34" spans="1:5" x14ac:dyDescent="0.25">
      <c r="A34" s="43">
        <v>6</v>
      </c>
      <c r="B34" s="38" t="s">
        <v>117</v>
      </c>
      <c r="C34" s="30">
        <v>6709.89</v>
      </c>
      <c r="D34" s="44" t="s">
        <v>95</v>
      </c>
      <c r="E34" s="47">
        <v>11</v>
      </c>
    </row>
    <row r="35" spans="1:5" x14ac:dyDescent="0.25">
      <c r="A35" s="43">
        <v>6</v>
      </c>
      <c r="B35" s="38" t="s">
        <v>118</v>
      </c>
      <c r="C35" s="30">
        <v>3607.3</v>
      </c>
      <c r="D35" s="44" t="s">
        <v>95</v>
      </c>
      <c r="E35" s="47">
        <v>1</v>
      </c>
    </row>
    <row r="36" spans="1:5" x14ac:dyDescent="0.25">
      <c r="A36" s="43">
        <v>6</v>
      </c>
      <c r="B36" s="38" t="s">
        <v>119</v>
      </c>
      <c r="C36" s="30">
        <v>32726.400000000001</v>
      </c>
      <c r="D36" s="44" t="s">
        <v>95</v>
      </c>
      <c r="E36" s="47">
        <v>7</v>
      </c>
    </row>
    <row r="37" spans="1:5" x14ac:dyDescent="0.25">
      <c r="A37" s="43">
        <v>6</v>
      </c>
      <c r="B37" s="38" t="s">
        <v>120</v>
      </c>
      <c r="C37" s="30">
        <v>15504.06</v>
      </c>
      <c r="D37" s="44" t="s">
        <v>95</v>
      </c>
      <c r="E37" s="47">
        <v>11</v>
      </c>
    </row>
    <row r="38" spans="1:5" x14ac:dyDescent="0.25">
      <c r="A38" s="43">
        <v>6</v>
      </c>
      <c r="B38" s="38" t="s">
        <v>121</v>
      </c>
      <c r="C38" s="30">
        <v>11277.5</v>
      </c>
      <c r="D38" s="44" t="s">
        <v>4</v>
      </c>
      <c r="E38" s="47">
        <v>6.5</v>
      </c>
    </row>
    <row r="39" spans="1:5" x14ac:dyDescent="0.25">
      <c r="A39" s="43">
        <v>6</v>
      </c>
      <c r="B39" s="38" t="s">
        <v>122</v>
      </c>
      <c r="C39" s="30">
        <v>2160</v>
      </c>
      <c r="D39" s="44" t="s">
        <v>4</v>
      </c>
      <c r="E39" s="47">
        <v>4</v>
      </c>
    </row>
    <row r="40" spans="1:5" x14ac:dyDescent="0.25">
      <c r="A40" s="43">
        <v>6</v>
      </c>
      <c r="B40" s="38" t="s">
        <v>123</v>
      </c>
      <c r="C40" s="30">
        <v>9816</v>
      </c>
      <c r="D40" s="44" t="s">
        <v>4</v>
      </c>
      <c r="E40" s="47">
        <v>8</v>
      </c>
    </row>
    <row r="41" spans="1:5" x14ac:dyDescent="0.25">
      <c r="A41" s="43">
        <v>12</v>
      </c>
      <c r="B41" s="38" t="s">
        <v>124</v>
      </c>
      <c r="C41" s="30">
        <v>27814.080000000002</v>
      </c>
      <c r="D41" s="44" t="s">
        <v>3</v>
      </c>
      <c r="E41" s="47">
        <v>34767.599999999999</v>
      </c>
    </row>
    <row r="42" spans="1:5" x14ac:dyDescent="0.25">
      <c r="A42" s="43">
        <v>12</v>
      </c>
      <c r="B42" s="38" t="s">
        <v>125</v>
      </c>
      <c r="C42" s="30">
        <v>31285.439999999999</v>
      </c>
      <c r="D42" s="44" t="s">
        <v>3</v>
      </c>
      <c r="E42" s="47">
        <v>34761.599999999999</v>
      </c>
    </row>
    <row r="43" spans="1:5" x14ac:dyDescent="0.25">
      <c r="A43" s="43">
        <v>11</v>
      </c>
      <c r="B43" s="38" t="s">
        <v>126</v>
      </c>
      <c r="C43" s="30">
        <v>7995.17</v>
      </c>
      <c r="D43" s="44" t="s">
        <v>3</v>
      </c>
      <c r="E43" s="47">
        <v>34761.599999999999</v>
      </c>
    </row>
    <row r="44" spans="1:5" x14ac:dyDescent="0.25">
      <c r="A44" s="43">
        <v>11</v>
      </c>
      <c r="B44" s="38" t="s">
        <v>127</v>
      </c>
      <c r="C44" s="30">
        <v>7301.2</v>
      </c>
      <c r="D44" s="44" t="s">
        <v>3</v>
      </c>
      <c r="E44" s="47">
        <v>34767.599999999999</v>
      </c>
    </row>
    <row r="45" spans="1:5" x14ac:dyDescent="0.25">
      <c r="A45" s="43">
        <v>2</v>
      </c>
      <c r="B45" s="38" t="s">
        <v>128</v>
      </c>
      <c r="C45" s="30">
        <v>49336.25</v>
      </c>
      <c r="D45" s="44" t="s">
        <v>3</v>
      </c>
      <c r="E45" s="47">
        <v>31029.1</v>
      </c>
    </row>
    <row r="46" spans="1:5" x14ac:dyDescent="0.25">
      <c r="A46" s="43">
        <v>2</v>
      </c>
      <c r="B46" s="38" t="s">
        <v>129</v>
      </c>
      <c r="C46" s="30">
        <v>51396.09</v>
      </c>
      <c r="D46" s="44" t="s">
        <v>3</v>
      </c>
      <c r="E46" s="47">
        <v>30961.49</v>
      </c>
    </row>
    <row r="47" spans="1:5" x14ac:dyDescent="0.25">
      <c r="A47" s="43">
        <v>14</v>
      </c>
      <c r="B47" s="38" t="s">
        <v>130</v>
      </c>
      <c r="C47" s="30">
        <v>78265.259999999995</v>
      </c>
      <c r="D47" s="44" t="s">
        <v>3</v>
      </c>
      <c r="E47" s="47">
        <v>31945</v>
      </c>
    </row>
    <row r="48" spans="1:5" x14ac:dyDescent="0.25">
      <c r="A48" s="43">
        <v>14</v>
      </c>
      <c r="B48" s="38" t="s">
        <v>131</v>
      </c>
      <c r="C48" s="30">
        <v>70971.600000000006</v>
      </c>
      <c r="D48" s="44" t="s">
        <v>3</v>
      </c>
      <c r="E48" s="47">
        <v>28968</v>
      </c>
    </row>
    <row r="49" spans="1:5" x14ac:dyDescent="0.25">
      <c r="A49" s="43">
        <v>5</v>
      </c>
      <c r="B49" s="38" t="s">
        <v>132</v>
      </c>
      <c r="C49" s="30">
        <v>1992</v>
      </c>
      <c r="D49" s="44" t="s">
        <v>4</v>
      </c>
      <c r="E49" s="47">
        <v>80</v>
      </c>
    </row>
    <row r="50" spans="1:5" x14ac:dyDescent="0.25">
      <c r="A50" s="43">
        <v>1</v>
      </c>
      <c r="B50" s="38" t="s">
        <v>133</v>
      </c>
      <c r="C50" s="30">
        <v>130726.18</v>
      </c>
      <c r="D50" s="44" t="s">
        <v>3</v>
      </c>
      <c r="E50" s="47">
        <v>34767.599999999999</v>
      </c>
    </row>
    <row r="51" spans="1:5" x14ac:dyDescent="0.25">
      <c r="A51" s="43">
        <v>1</v>
      </c>
      <c r="B51" s="38" t="s">
        <v>134</v>
      </c>
      <c r="C51" s="30">
        <v>137308.32</v>
      </c>
      <c r="D51" s="44" t="s">
        <v>3</v>
      </c>
      <c r="E51" s="47">
        <v>34761.599999999999</v>
      </c>
    </row>
    <row r="52" spans="1:5" x14ac:dyDescent="0.25">
      <c r="A52" s="43">
        <v>14</v>
      </c>
      <c r="B52" s="38" t="s">
        <v>135</v>
      </c>
      <c r="C52" s="30">
        <v>4492.2299999999996</v>
      </c>
      <c r="D52" s="44" t="s">
        <v>95</v>
      </c>
      <c r="E52" s="47">
        <v>1</v>
      </c>
    </row>
    <row r="53" spans="1:5" x14ac:dyDescent="0.25">
      <c r="A53" s="43">
        <v>5</v>
      </c>
      <c r="B53" s="38" t="s">
        <v>35</v>
      </c>
      <c r="C53" s="30">
        <v>1032.8499999999999</v>
      </c>
      <c r="D53" s="44" t="s">
        <v>95</v>
      </c>
      <c r="E53" s="47">
        <v>1</v>
      </c>
    </row>
    <row r="54" spans="1:5" x14ac:dyDescent="0.25">
      <c r="A54" s="43">
        <v>14</v>
      </c>
      <c r="B54" s="38" t="s">
        <v>136</v>
      </c>
      <c r="C54" s="30">
        <v>606.71</v>
      </c>
      <c r="D54" s="44" t="s">
        <v>95</v>
      </c>
      <c r="E54" s="47">
        <v>1</v>
      </c>
    </row>
    <row r="55" spans="1:5" x14ac:dyDescent="0.25">
      <c r="A55" s="43">
        <v>5</v>
      </c>
      <c r="B55" s="38" t="s">
        <v>137</v>
      </c>
      <c r="C55" s="30">
        <v>1837.95</v>
      </c>
      <c r="D55" s="44" t="s">
        <v>4</v>
      </c>
      <c r="E55" s="47">
        <v>7.5</v>
      </c>
    </row>
    <row r="56" spans="1:5" x14ac:dyDescent="0.25">
      <c r="A56" s="43">
        <v>5</v>
      </c>
      <c r="B56" s="38" t="s">
        <v>138</v>
      </c>
      <c r="C56" s="30">
        <v>640.37</v>
      </c>
      <c r="D56" s="44" t="s">
        <v>95</v>
      </c>
      <c r="E56" s="47">
        <v>1</v>
      </c>
    </row>
    <row r="57" spans="1:5" x14ac:dyDescent="0.25">
      <c r="A57" s="43">
        <v>5</v>
      </c>
      <c r="B57" s="38" t="s">
        <v>139</v>
      </c>
      <c r="C57" s="30">
        <v>421.16</v>
      </c>
      <c r="D57" s="44" t="s">
        <v>3</v>
      </c>
      <c r="E57" s="47">
        <v>1</v>
      </c>
    </row>
    <row r="58" spans="1:5" x14ac:dyDescent="0.25">
      <c r="A58" s="43">
        <v>10</v>
      </c>
      <c r="B58" s="38" t="s">
        <v>33</v>
      </c>
      <c r="C58" s="30">
        <v>1299.6400000000001</v>
      </c>
      <c r="D58" s="44" t="s">
        <v>95</v>
      </c>
      <c r="E58" s="47">
        <v>4</v>
      </c>
    </row>
    <row r="59" spans="1:5" x14ac:dyDescent="0.25">
      <c r="A59" s="43">
        <v>5</v>
      </c>
      <c r="B59" s="38" t="s">
        <v>140</v>
      </c>
      <c r="C59" s="30">
        <v>782.78</v>
      </c>
      <c r="D59" s="44" t="s">
        <v>3</v>
      </c>
      <c r="E59" s="47">
        <v>2</v>
      </c>
    </row>
    <row r="60" spans="1:5" x14ac:dyDescent="0.25">
      <c r="A60" s="43">
        <v>4</v>
      </c>
      <c r="B60" s="38" t="s">
        <v>141</v>
      </c>
      <c r="C60" s="30">
        <v>2781.41</v>
      </c>
      <c r="D60" s="44" t="s">
        <v>3</v>
      </c>
      <c r="E60" s="47">
        <v>34767.599999999999</v>
      </c>
    </row>
    <row r="61" spans="1:5" x14ac:dyDescent="0.25">
      <c r="A61" s="43">
        <v>4</v>
      </c>
      <c r="B61" s="38" t="s">
        <v>142</v>
      </c>
      <c r="C61" s="30">
        <v>3128.54</v>
      </c>
      <c r="D61" s="44" t="s">
        <v>3</v>
      </c>
      <c r="E61" s="47">
        <v>34761.599999999999</v>
      </c>
    </row>
    <row r="62" spans="1:5" x14ac:dyDescent="0.25">
      <c r="A62" s="43">
        <v>4</v>
      </c>
      <c r="B62" s="38" t="s">
        <v>143</v>
      </c>
      <c r="C62" s="30">
        <v>13211.69</v>
      </c>
      <c r="D62" s="44" t="s">
        <v>3</v>
      </c>
      <c r="E62" s="47">
        <v>34767.599999999999</v>
      </c>
    </row>
    <row r="63" spans="1:5" x14ac:dyDescent="0.25">
      <c r="A63" s="43">
        <v>4</v>
      </c>
      <c r="B63" s="38" t="s">
        <v>144</v>
      </c>
      <c r="C63" s="30">
        <v>13209.41</v>
      </c>
      <c r="D63" s="44" t="s">
        <v>3</v>
      </c>
      <c r="E63" s="47">
        <v>34761.599999999999</v>
      </c>
    </row>
    <row r="64" spans="1:5" x14ac:dyDescent="0.25">
      <c r="A64" s="43">
        <v>6</v>
      </c>
      <c r="B64" s="38" t="s">
        <v>31</v>
      </c>
      <c r="C64" s="30">
        <v>1620.84</v>
      </c>
      <c r="D64" s="44" t="s">
        <v>32</v>
      </c>
      <c r="E64" s="47">
        <v>6</v>
      </c>
    </row>
    <row r="65" spans="1:5" x14ac:dyDescent="0.25">
      <c r="A65" s="43">
        <v>6</v>
      </c>
      <c r="B65" s="38" t="s">
        <v>145</v>
      </c>
      <c r="C65" s="30">
        <v>225.84</v>
      </c>
      <c r="D65" s="44" t="s">
        <v>95</v>
      </c>
      <c r="E65" s="47">
        <v>2</v>
      </c>
    </row>
    <row r="66" spans="1:5" x14ac:dyDescent="0.25">
      <c r="A66" s="43">
        <v>6</v>
      </c>
      <c r="B66" s="38" t="s">
        <v>146</v>
      </c>
      <c r="C66" s="30">
        <v>2486.12</v>
      </c>
      <c r="D66" s="44" t="s">
        <v>29</v>
      </c>
      <c r="E66" s="47">
        <v>4</v>
      </c>
    </row>
    <row r="67" spans="1:5" x14ac:dyDescent="0.25">
      <c r="A67" s="43">
        <v>6</v>
      </c>
      <c r="B67" s="38" t="s">
        <v>147</v>
      </c>
      <c r="C67" s="30">
        <v>3836</v>
      </c>
      <c r="D67" s="44" t="s">
        <v>4</v>
      </c>
      <c r="E67" s="47">
        <v>3.5</v>
      </c>
    </row>
    <row r="68" spans="1:5" x14ac:dyDescent="0.25">
      <c r="A68" s="43"/>
      <c r="B68" s="38"/>
      <c r="C68" s="41">
        <v>974970.38</v>
      </c>
      <c r="D68" s="44"/>
      <c r="E68" s="47"/>
    </row>
  </sheetData>
  <autoFilter ref="A3:E6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C33" sqref="C33"/>
    </sheetView>
  </sheetViews>
  <sheetFormatPr defaultRowHeight="15" x14ac:dyDescent="0.25"/>
  <cols>
    <col min="2" max="5" width="12.5703125" customWidth="1"/>
    <col min="6" max="8" width="10.28515625" customWidth="1"/>
  </cols>
  <sheetData>
    <row r="1" spans="1:8" ht="16.5" x14ac:dyDescent="0.25">
      <c r="A1" s="66" t="s">
        <v>60</v>
      </c>
      <c r="B1" s="66"/>
      <c r="C1" s="66"/>
      <c r="D1" s="66"/>
      <c r="E1" s="66"/>
      <c r="F1" s="66"/>
      <c r="G1" s="66"/>
      <c r="H1" s="66"/>
    </row>
    <row r="2" spans="1:8" x14ac:dyDescent="0.25">
      <c r="A2" s="48"/>
      <c r="B2" s="48"/>
      <c r="C2" s="48"/>
      <c r="D2" s="48"/>
      <c r="E2" s="48"/>
      <c r="F2" s="48"/>
      <c r="G2" s="48"/>
      <c r="H2" s="48"/>
    </row>
    <row r="3" spans="1:8" s="37" customFormat="1" ht="25.5" x14ac:dyDescent="0.25">
      <c r="A3" s="54" t="s">
        <v>61</v>
      </c>
      <c r="B3" s="67" t="s">
        <v>62</v>
      </c>
      <c r="C3" s="68"/>
      <c r="D3" s="54" t="s">
        <v>63</v>
      </c>
      <c r="E3" s="54" t="s">
        <v>64</v>
      </c>
      <c r="F3" s="54" t="s">
        <v>65</v>
      </c>
      <c r="G3" s="54" t="s">
        <v>66</v>
      </c>
      <c r="H3" s="54" t="s">
        <v>67</v>
      </c>
    </row>
    <row r="4" spans="1:8" x14ac:dyDescent="0.25">
      <c r="A4" s="50" t="s">
        <v>68</v>
      </c>
      <c r="B4" s="51" t="s">
        <v>69</v>
      </c>
      <c r="C4" s="69" t="s">
        <v>70</v>
      </c>
      <c r="D4" s="69"/>
      <c r="E4" s="69"/>
      <c r="F4" s="69"/>
      <c r="G4" s="69"/>
      <c r="H4" s="70"/>
    </row>
    <row r="5" spans="1:8" x14ac:dyDescent="0.25">
      <c r="A5" s="49" t="s">
        <v>71</v>
      </c>
      <c r="B5" s="64" t="s">
        <v>72</v>
      </c>
      <c r="C5" s="65"/>
      <c r="D5" s="52">
        <v>141992.04999999999</v>
      </c>
      <c r="E5" s="52">
        <v>107544.84</v>
      </c>
      <c r="F5" s="53">
        <v>75.739999999999995</v>
      </c>
      <c r="G5" s="54" t="s">
        <v>73</v>
      </c>
      <c r="H5" s="54" t="s">
        <v>74</v>
      </c>
    </row>
    <row r="6" spans="1:8" x14ac:dyDescent="0.25">
      <c r="A6" s="49" t="s">
        <v>71</v>
      </c>
      <c r="B6" s="64" t="s">
        <v>72</v>
      </c>
      <c r="C6" s="65"/>
      <c r="D6" s="52">
        <v>141298.41</v>
      </c>
      <c r="E6" s="52">
        <v>125435</v>
      </c>
      <c r="F6" s="53">
        <v>88.77</v>
      </c>
      <c r="G6" s="54" t="s">
        <v>75</v>
      </c>
      <c r="H6" s="54" t="s">
        <v>74</v>
      </c>
    </row>
    <row r="7" spans="1:8" x14ac:dyDescent="0.25">
      <c r="A7" s="49" t="s">
        <v>71</v>
      </c>
      <c r="B7" s="64" t="s">
        <v>72</v>
      </c>
      <c r="C7" s="65"/>
      <c r="D7" s="52">
        <v>141246.26999999999</v>
      </c>
      <c r="E7" s="52">
        <v>136323.53</v>
      </c>
      <c r="F7" s="53">
        <v>96.51</v>
      </c>
      <c r="G7" s="54" t="s">
        <v>76</v>
      </c>
      <c r="H7" s="54" t="s">
        <v>74</v>
      </c>
    </row>
    <row r="8" spans="1:8" x14ac:dyDescent="0.25">
      <c r="A8" s="49" t="s">
        <v>71</v>
      </c>
      <c r="B8" s="64" t="s">
        <v>72</v>
      </c>
      <c r="C8" s="65"/>
      <c r="D8" s="52">
        <v>141400.1</v>
      </c>
      <c r="E8" s="52">
        <v>142786.38</v>
      </c>
      <c r="F8" s="53">
        <v>100.98</v>
      </c>
      <c r="G8" s="54" t="s">
        <v>77</v>
      </c>
      <c r="H8" s="54" t="s">
        <v>74</v>
      </c>
    </row>
    <row r="9" spans="1:8" x14ac:dyDescent="0.25">
      <c r="A9" s="49" t="s">
        <v>71</v>
      </c>
      <c r="B9" s="64" t="s">
        <v>72</v>
      </c>
      <c r="C9" s="65"/>
      <c r="D9" s="52">
        <v>142563.19</v>
      </c>
      <c r="E9" s="52">
        <v>135951.35999999999</v>
      </c>
      <c r="F9" s="53">
        <v>95.36</v>
      </c>
      <c r="G9" s="54" t="s">
        <v>78</v>
      </c>
      <c r="H9" s="54" t="s">
        <v>74</v>
      </c>
    </row>
    <row r="10" spans="1:8" x14ac:dyDescent="0.25">
      <c r="A10" s="49" t="s">
        <v>71</v>
      </c>
      <c r="B10" s="64" t="s">
        <v>72</v>
      </c>
      <c r="C10" s="65"/>
      <c r="D10" s="52">
        <v>141941.89000000001</v>
      </c>
      <c r="E10" s="52">
        <v>139812.75</v>
      </c>
      <c r="F10" s="53">
        <v>98.5</v>
      </c>
      <c r="G10" s="54" t="s">
        <v>79</v>
      </c>
      <c r="H10" s="54" t="s">
        <v>74</v>
      </c>
    </row>
    <row r="11" spans="1:8" x14ac:dyDescent="0.25">
      <c r="A11" s="49" t="s">
        <v>71</v>
      </c>
      <c r="B11" s="64" t="s">
        <v>72</v>
      </c>
      <c r="C11" s="65"/>
      <c r="D11" s="52">
        <v>149148.65</v>
      </c>
      <c r="E11" s="52">
        <v>149148.9</v>
      </c>
      <c r="F11" s="53">
        <v>100</v>
      </c>
      <c r="G11" s="54" t="s">
        <v>80</v>
      </c>
      <c r="H11" s="54" t="s">
        <v>74</v>
      </c>
    </row>
    <row r="12" spans="1:8" x14ac:dyDescent="0.25">
      <c r="A12" s="49" t="s">
        <v>71</v>
      </c>
      <c r="B12" s="64" t="s">
        <v>72</v>
      </c>
      <c r="C12" s="65"/>
      <c r="D12" s="52">
        <v>146866.65</v>
      </c>
      <c r="E12" s="52">
        <v>118093.49</v>
      </c>
      <c r="F12" s="53">
        <v>80.41</v>
      </c>
      <c r="G12" s="54" t="s">
        <v>81</v>
      </c>
      <c r="H12" s="54" t="s">
        <v>74</v>
      </c>
    </row>
    <row r="13" spans="1:8" x14ac:dyDescent="0.25">
      <c r="A13" s="49" t="s">
        <v>71</v>
      </c>
      <c r="B13" s="64" t="s">
        <v>72</v>
      </c>
      <c r="C13" s="65"/>
      <c r="D13" s="52">
        <v>146861.71</v>
      </c>
      <c r="E13" s="52">
        <v>138983.35</v>
      </c>
      <c r="F13" s="53">
        <v>94.64</v>
      </c>
      <c r="G13" s="54" t="s">
        <v>82</v>
      </c>
      <c r="H13" s="54" t="s">
        <v>74</v>
      </c>
    </row>
    <row r="14" spans="1:8" x14ac:dyDescent="0.25">
      <c r="A14" s="49" t="s">
        <v>71</v>
      </c>
      <c r="B14" s="64" t="s">
        <v>72</v>
      </c>
      <c r="C14" s="65"/>
      <c r="D14" s="52">
        <v>146777.88</v>
      </c>
      <c r="E14" s="52">
        <v>110481.2</v>
      </c>
      <c r="F14" s="53">
        <v>75.27</v>
      </c>
      <c r="G14" s="54" t="s">
        <v>83</v>
      </c>
      <c r="H14" s="54" t="s">
        <v>74</v>
      </c>
    </row>
    <row r="15" spans="1:8" x14ac:dyDescent="0.25">
      <c r="A15" s="49" t="s">
        <v>71</v>
      </c>
      <c r="B15" s="64" t="s">
        <v>72</v>
      </c>
      <c r="C15" s="65"/>
      <c r="D15" s="52">
        <v>151021.35</v>
      </c>
      <c r="E15" s="52">
        <v>163069.72</v>
      </c>
      <c r="F15" s="53">
        <v>107.98</v>
      </c>
      <c r="G15" s="54" t="s">
        <v>84</v>
      </c>
      <c r="H15" s="54" t="s">
        <v>74</v>
      </c>
    </row>
    <row r="16" spans="1:8" x14ac:dyDescent="0.25">
      <c r="A16" s="49" t="s">
        <v>71</v>
      </c>
      <c r="B16" s="64" t="s">
        <v>72</v>
      </c>
      <c r="C16" s="65"/>
      <c r="D16" s="52">
        <v>146866.65</v>
      </c>
      <c r="E16" s="52">
        <v>166380.14000000001</v>
      </c>
      <c r="F16" s="53">
        <v>113.29</v>
      </c>
      <c r="G16" s="54" t="s">
        <v>85</v>
      </c>
      <c r="H16" s="54" t="s">
        <v>74</v>
      </c>
    </row>
    <row r="17" spans="1:8" x14ac:dyDescent="0.25">
      <c r="A17" s="67" t="s">
        <v>86</v>
      </c>
      <c r="B17" s="71"/>
      <c r="C17" s="68"/>
      <c r="D17" s="55">
        <v>1737984.8</v>
      </c>
      <c r="E17" s="55">
        <v>1634010.66</v>
      </c>
      <c r="F17" s="56">
        <v>94.02</v>
      </c>
      <c r="G17" s="54" t="s">
        <v>68</v>
      </c>
      <c r="H17" s="54" t="s">
        <v>68</v>
      </c>
    </row>
  </sheetData>
  <mergeCells count="16"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  <mergeCell ref="B7:C7"/>
    <mergeCell ref="A1:H1"/>
    <mergeCell ref="B3:C3"/>
    <mergeCell ref="C4:H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Гагарина, д. 12</vt:lpstr>
      <vt:lpstr>Работы 2019</vt:lpstr>
      <vt:lpstr>Справка</vt:lpstr>
      <vt:lpstr>'Гагарина, д. 12'!Область_печати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Иван Фофонов</cp:lastModifiedBy>
  <cp:lastPrinted>2019-02-25T02:05:42Z</cp:lastPrinted>
  <dcterms:created xsi:type="dcterms:W3CDTF">2016-03-18T02:51:51Z</dcterms:created>
  <dcterms:modified xsi:type="dcterms:W3CDTF">2020-03-18T03:43:47Z</dcterms:modified>
</cp:coreProperties>
</file>