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9210"/>
  </bookViews>
  <sheets>
    <sheet name="Казачья, д. 3 в" sheetId="1" r:id="rId1"/>
    <sheet name="Работы  2019 " sheetId="6" r:id="rId2"/>
    <sheet name="справка" sheetId="7" r:id="rId3"/>
  </sheets>
  <definedNames>
    <definedName name="_xlnm._FilterDatabase" localSheetId="1" hidden="1">'Работы  2019 '!$B$5:$E$47</definedName>
    <definedName name="_xlnm.Print_Area" localSheetId="0">'Казачья, д. 3 в'!$A$1:$D$75</definedName>
  </definedNames>
  <calcPr calcId="144525"/>
</workbook>
</file>

<file path=xl/calcChain.xml><?xml version="1.0" encoding="utf-8"?>
<calcChain xmlns="http://schemas.openxmlformats.org/spreadsheetml/2006/main">
  <c r="B8" i="1" l="1"/>
  <c r="B30" i="1" l="1"/>
  <c r="B66" i="1" l="1"/>
  <c r="B62" i="1"/>
  <c r="B59" i="1"/>
  <c r="B56" i="1"/>
  <c r="B35" i="1"/>
  <c r="B23" i="1"/>
  <c r="B20" i="1"/>
  <c r="B17" i="1"/>
  <c r="B14" i="1"/>
  <c r="C48" i="6"/>
  <c r="B72" i="1" l="1"/>
  <c r="B73" i="1" s="1"/>
  <c r="B71" i="1"/>
  <c r="B70" i="1" s="1"/>
  <c r="H72" i="1" l="1"/>
  <c r="B11" i="1"/>
  <c r="B9" i="1" s="1"/>
  <c r="B12" i="1" s="1"/>
  <c r="B74" i="1" l="1"/>
  <c r="B75" i="1" s="1"/>
</calcChain>
</file>

<file path=xl/sharedStrings.xml><?xml version="1.0" encoding="utf-8"?>
<sst xmlns="http://schemas.openxmlformats.org/spreadsheetml/2006/main" count="275" uniqueCount="133">
  <si>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</si>
  <si>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</si>
  <si>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</si>
  <si>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</si>
  <si>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</si>
  <si>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</si>
  <si>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</si>
  <si>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</si>
  <si>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</si>
  <si>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</si>
  <si>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</si>
  <si>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</si>
  <si>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</si>
  <si>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</si>
  <si>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</si>
  <si>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</si>
  <si>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</si>
  <si>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</si>
  <si>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</si>
  <si>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</si>
  <si>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</si>
  <si>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</si>
  <si>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</si>
  <si>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</si>
  <si>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</si>
  <si>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</si>
  <si>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</si>
  <si>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</si>
  <si>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</si>
  <si>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</si>
  <si>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</si>
  <si>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В</t>
  </si>
  <si>
    <t>сброс воздуха с системы отопления</t>
  </si>
  <si>
    <t xml:space="preserve">Годовая фактическая стоимость работ (услуг) </t>
  </si>
  <si>
    <t>Наименование работ</t>
  </si>
  <si>
    <t>Сумма</t>
  </si>
  <si>
    <t>Ед.изм</t>
  </si>
  <si>
    <t>Кол-во</t>
  </si>
  <si>
    <t>Дератизация</t>
  </si>
  <si>
    <t>сброс воздуха со стояков отопления</t>
  </si>
  <si>
    <t>Доходы по дому:</t>
  </si>
  <si>
    <t>Алтан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</si>
  <si>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</si>
  <si>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</si>
  <si>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</si>
  <si>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</si>
  <si>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</si>
  <si>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</si>
  <si>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Дезинсекция деревьев</t>
  </si>
  <si>
    <t>шт.</t>
  </si>
  <si>
    <t>Замена части стояка КНС в повале</t>
  </si>
  <si>
    <t>Организация мест накоп.ртуть сод-х ламп 3,4 кв. 20</t>
  </si>
  <si>
    <t>Освещение теплового узла</t>
  </si>
  <si>
    <t>узел</t>
  </si>
  <si>
    <t>Осмотр подвала</t>
  </si>
  <si>
    <t>1 дом</t>
  </si>
  <si>
    <t>Отогрев стояков</t>
  </si>
  <si>
    <t>1м</t>
  </si>
  <si>
    <t>Прочистка труб хвс</t>
  </si>
  <si>
    <t>Ремонт КНС</t>
  </si>
  <si>
    <t>1 кв.</t>
  </si>
  <si>
    <t>Ремонт вентелей д. 20-32</t>
  </si>
  <si>
    <t>Ремонт вентелей до 32 д.</t>
  </si>
  <si>
    <t>Ремонт подъездов Казачья ,д.3в  под.1,2,3,4</t>
  </si>
  <si>
    <t>1подъезд</t>
  </si>
  <si>
    <t>Смена задвижек д.80</t>
  </si>
  <si>
    <t>Содержание ДРС 1,2 кв.2019 г. к=0,8</t>
  </si>
  <si>
    <t>Содержание ДРС 3,4 кв. 2019 г. коэф. 0,8</t>
  </si>
  <si>
    <t>Тех.обслуживание ГО К=0,6;0,8;0,9;1 (3,4 кв. 2019</t>
  </si>
  <si>
    <t>Тех.обслуживание ГО к=0,6;0,8;0,9;1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</si>
  <si>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</si>
  <si>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</si>
  <si>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</si>
  <si>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</si>
  <si>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</si>
  <si>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</si>
  <si>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</si>
  <si>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Утепление продухов изовером</t>
  </si>
  <si>
    <t>Электрическая энергия потр.при содержании общего и</t>
  </si>
  <si>
    <t>подготовка ту 651</t>
  </si>
  <si>
    <t>т\у</t>
  </si>
  <si>
    <t>прочистка канализационной сети внутренней</t>
  </si>
  <si>
    <t>прочистка стояка</t>
  </si>
  <si>
    <t>ремонт задвижек  д.80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</si>
  <si>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</si>
  <si>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КАЗАЧЬЯ ул. д.3-В                                            </t>
  </si>
  <si>
    <t>Управление жилым фондом 1,2 кв. 2019г. К=0,6;0,8;0,85;0,9;1</t>
  </si>
  <si>
    <t>Управление жилым фондом 3,4 кв. 2019г. К=0,6;0,8;0,85;0,9;1</t>
  </si>
  <si>
    <t>Общий итог</t>
  </si>
  <si>
    <t>Справка об уровне сбора платы за жилое помещение по состоянию на 05.02.2020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</si>
  <si>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</si>
  <si>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</si>
  <si>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</si>
  <si>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</si>
  <si>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</si>
  <si>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</si>
  <si>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</si>
  <si>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>КАЗАЧЬЯ ул. д.3-В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</si>
  <si>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</si>
  <si>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</si>
  <si>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</si>
  <si>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</si>
  <si>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</si>
  <si>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</si>
  <si>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</si>
  <si>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</si>
  <si>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</si>
  <si>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</si>
  <si>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</si>
  <si>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</si>
  <si>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</si>
  <si>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</si>
  <si>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</si>
  <si>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</si>
  <si>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</si>
  <si>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</si>
  <si>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</si>
  <si>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</si>
  <si>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</si>
  <si>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</si>
  <si>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</si>
  <si>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</si>
  <si>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</si>
  <si>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</si>
  <si>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Тех.обслуживание ГО К=0,6;0,8;0,9;1 (3,4 кв. 2019)</t>
  </si>
  <si>
    <t>Гор. вода потр.при содер.общего имущ-ва  в МКД 1,2 кв. 2019</t>
  </si>
  <si>
    <t>Гор. вода потр.при содер.общего имущ-ва  в МКД 3,4 кв. 2019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</si>
  <si>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</si>
  <si>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</si>
  <si>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</t>
  </si>
  <si>
    <t>Электрическая энергия потр.при содержании общего имущ. МДК 3,4 кв. 2019 г</t>
  </si>
  <si>
    <t>Штраф ГЖИ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</si>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</sst>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55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/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0" fontId="0" fillId="3" borderId="0" xfId="0" applyFill="1"/>
    <xf numFmtId="0" fontId="5" fillId="3" borderId="0" xfId="0" applyFont="1" applyFill="1"/>
    <xf numFmtId="0" fontId="0" fillId="0" borderId="0" xfId="0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/>
    <xf numFmtId="4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right" vertical="center" wrapText="1"/>
    </xf>
    <xf numFmtId="4" fontId="0" fillId="0" borderId="2" xfId="0" applyNumberFormat="1" applyFill="1" applyBorder="1"/>
    <xf numFmtId="4" fontId="0" fillId="0" borderId="2" xfId="0" applyNumberFormat="1" applyFill="1" applyBorder="1" applyAlignment="1" applyProtection="1">
      <alignment horizontal="right" vertical="center"/>
    </xf>
    <xf numFmtId="164" fontId="5" fillId="0" borderId="2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0FC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6"/>
  <sheetViews>
    <sheetView tabSelected="1" workbookViewId="0">
      <pane ySplit="3" topLeftCell="A61" activePane="bottomLeft" state="frozen"/>
      <selection pane="bottomLeft" activeCell="B7" sqref="B7"/>
    </sheetView>
  </sheetViews>
  <sheetFormatPr defaultRowHeight="15" x14ac:dyDescent="0.25"/>
  <cols>
    <col min="1" max="1" width="73.140625" style="3" customWidth="1"/>
    <col min="2" max="2" width="18.5703125" style="2" customWidth="1"/>
    <col min="3" max="3" width="11.42578125" style="2" customWidth="1"/>
    <col min="4" max="4" width="14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4" customFormat="1" ht="44.25" customHeight="1" x14ac:dyDescent="0.25">
      <c r="A1" s="49" t="s">
        <v>0</v>
      </c>
      <c r="B1" s="49"/>
      <c r="C1" s="49"/>
      <c r="D1" s="49"/>
    </row>
    <row r="2" spans="1:4" s="4" customFormat="1" x14ac:dyDescent="0.25">
      <c r="A2" s="44" t="s">
        <v>31</v>
      </c>
      <c r="B2" s="52" t="s">
        <v>111</v>
      </c>
      <c r="C2" s="53"/>
      <c r="D2" s="54"/>
    </row>
    <row r="3" spans="1:4" s="4" customFormat="1" ht="57" x14ac:dyDescent="0.25">
      <c r="A3" s="5" t="s">
        <v>1</v>
      </c>
      <c r="B3" s="6" t="s">
        <v>33</v>
      </c>
      <c r="C3" s="7" t="s">
        <v>2</v>
      </c>
      <c r="D3" s="6" t="s">
        <v>3</v>
      </c>
    </row>
    <row r="4" spans="1:4" s="4" customFormat="1" x14ac:dyDescent="0.25">
      <c r="A4" s="29" t="s">
        <v>112</v>
      </c>
      <c r="B4" s="45">
        <v>419683.2269999999</v>
      </c>
      <c r="C4" s="48" t="s">
        <v>132</v>
      </c>
      <c r="D4" s="30"/>
    </row>
    <row r="5" spans="1:4" s="4" customFormat="1" x14ac:dyDescent="0.25">
      <c r="A5" s="51" t="s">
        <v>40</v>
      </c>
      <c r="B5" s="51"/>
      <c r="C5" s="51"/>
      <c r="D5" s="51"/>
    </row>
    <row r="6" spans="1:4" s="4" customFormat="1" x14ac:dyDescent="0.25">
      <c r="A6" s="29" t="s">
        <v>113</v>
      </c>
      <c r="B6" s="31">
        <v>806190.78</v>
      </c>
      <c r="C6" s="48" t="s">
        <v>132</v>
      </c>
      <c r="D6" s="30"/>
    </row>
    <row r="7" spans="1:4" s="4" customFormat="1" x14ac:dyDescent="0.25">
      <c r="A7" s="29" t="s">
        <v>114</v>
      </c>
      <c r="B7" s="31">
        <v>775970.02</v>
      </c>
      <c r="C7" s="48" t="s">
        <v>132</v>
      </c>
      <c r="D7" s="30"/>
    </row>
    <row r="8" spans="1:4" s="4" customFormat="1" x14ac:dyDescent="0.25">
      <c r="A8" s="29" t="s">
        <v>115</v>
      </c>
      <c r="B8" s="31">
        <f>B7-B6</f>
        <v>-30220.760000000009</v>
      </c>
      <c r="C8" s="48" t="s">
        <v>132</v>
      </c>
      <c r="D8" s="30"/>
    </row>
    <row r="9" spans="1:4" s="4" customFormat="1" x14ac:dyDescent="0.25">
      <c r="A9" s="29" t="s">
        <v>4</v>
      </c>
      <c r="B9" s="31">
        <f>SUM(B10:B11)</f>
        <v>78549.959999999992</v>
      </c>
      <c r="C9" s="48" t="s">
        <v>132</v>
      </c>
      <c r="D9" s="30"/>
    </row>
    <row r="10" spans="1:4" s="4" customFormat="1" x14ac:dyDescent="0.25">
      <c r="A10" s="32" t="s">
        <v>41</v>
      </c>
      <c r="B10" s="47">
        <v>72206.28</v>
      </c>
      <c r="C10" s="28" t="s">
        <v>132</v>
      </c>
      <c r="D10" s="30"/>
    </row>
    <row r="11" spans="1:4" s="4" customFormat="1" x14ac:dyDescent="0.25">
      <c r="A11" s="32" t="s">
        <v>5</v>
      </c>
      <c r="B11" s="47">
        <f>528.64*12</f>
        <v>6343.68</v>
      </c>
      <c r="C11" s="28" t="s">
        <v>132</v>
      </c>
      <c r="D11" s="30"/>
    </row>
    <row r="12" spans="1:4" s="4" customFormat="1" x14ac:dyDescent="0.25">
      <c r="A12" s="33" t="s">
        <v>116</v>
      </c>
      <c r="B12" s="27">
        <f>B6+B9</f>
        <v>884740.74</v>
      </c>
      <c r="C12" s="48" t="s">
        <v>132</v>
      </c>
      <c r="D12" s="28"/>
    </row>
    <row r="13" spans="1:4" s="4" customFormat="1" x14ac:dyDescent="0.25">
      <c r="A13" s="50" t="s">
        <v>6</v>
      </c>
      <c r="B13" s="50"/>
      <c r="C13" s="50"/>
      <c r="D13" s="50"/>
    </row>
    <row r="14" spans="1:4" s="4" customFormat="1" x14ac:dyDescent="0.25">
      <c r="A14" s="34" t="s">
        <v>12</v>
      </c>
      <c r="B14" s="27">
        <f>SUM(B15:B16)</f>
        <v>123582.79000000001</v>
      </c>
      <c r="C14" s="48" t="s">
        <v>132</v>
      </c>
      <c r="D14" s="28"/>
    </row>
    <row r="15" spans="1:4" s="8" customFormat="1" x14ac:dyDescent="0.25">
      <c r="A15" s="11" t="s">
        <v>86</v>
      </c>
      <c r="B15" s="25">
        <v>60284.83</v>
      </c>
      <c r="C15" s="26" t="s">
        <v>7</v>
      </c>
      <c r="D15" s="26">
        <v>16033.2</v>
      </c>
    </row>
    <row r="16" spans="1:4" s="8" customFormat="1" x14ac:dyDescent="0.25">
      <c r="A16" s="11" t="s">
        <v>87</v>
      </c>
      <c r="B16" s="25">
        <v>63297.96</v>
      </c>
      <c r="C16" s="26" t="s">
        <v>7</v>
      </c>
      <c r="D16" s="26">
        <v>16024.8</v>
      </c>
    </row>
    <row r="17" spans="1:4" s="4" customFormat="1" ht="28.5" x14ac:dyDescent="0.25">
      <c r="A17" s="34" t="s">
        <v>13</v>
      </c>
      <c r="B17" s="27">
        <f>SUM(B18:B19)</f>
        <v>50957.82</v>
      </c>
      <c r="C17" s="48" t="s">
        <v>132</v>
      </c>
      <c r="D17" s="28"/>
    </row>
    <row r="18" spans="1:4" s="8" customFormat="1" x14ac:dyDescent="0.25">
      <c r="A18" s="11" t="s">
        <v>70</v>
      </c>
      <c r="B18" s="25">
        <v>24356.639999999999</v>
      </c>
      <c r="C18" s="26" t="s">
        <v>7</v>
      </c>
      <c r="D18" s="26">
        <v>15318.64</v>
      </c>
    </row>
    <row r="19" spans="1:4" s="8" customFormat="1" x14ac:dyDescent="0.25">
      <c r="A19" s="11" t="s">
        <v>71</v>
      </c>
      <c r="B19" s="25">
        <v>26601.18</v>
      </c>
      <c r="C19" s="26" t="s">
        <v>7</v>
      </c>
      <c r="D19" s="26">
        <v>16024.8</v>
      </c>
    </row>
    <row r="20" spans="1:4" s="4" customFormat="1" x14ac:dyDescent="0.25">
      <c r="A20" s="34" t="s">
        <v>14</v>
      </c>
      <c r="B20" s="27">
        <f>SUM(B21:B22)</f>
        <v>79613.91</v>
      </c>
      <c r="C20" s="48" t="s">
        <v>132</v>
      </c>
      <c r="D20" s="35"/>
    </row>
    <row r="21" spans="1:4" s="8" customFormat="1" x14ac:dyDescent="0.25">
      <c r="A21" s="11" t="s">
        <v>42</v>
      </c>
      <c r="B21" s="25">
        <v>39568.589999999997</v>
      </c>
      <c r="C21" s="26" t="s">
        <v>15</v>
      </c>
      <c r="D21" s="26">
        <v>747</v>
      </c>
    </row>
    <row r="22" spans="1:4" s="8" customFormat="1" x14ac:dyDescent="0.25">
      <c r="A22" s="11" t="s">
        <v>43</v>
      </c>
      <c r="B22" s="25">
        <v>40045.32</v>
      </c>
      <c r="C22" s="26" t="s">
        <v>15</v>
      </c>
      <c r="D22" s="26">
        <v>756</v>
      </c>
    </row>
    <row r="23" spans="1:4" s="4" customFormat="1" ht="28.5" x14ac:dyDescent="0.25">
      <c r="A23" s="34" t="s">
        <v>16</v>
      </c>
      <c r="B23" s="27">
        <f>SUM(B24:B29)</f>
        <v>17792.150000000001</v>
      </c>
      <c r="C23" s="48" t="s">
        <v>132</v>
      </c>
      <c r="D23" s="28"/>
    </row>
    <row r="24" spans="1:4" s="8" customFormat="1" x14ac:dyDescent="0.25">
      <c r="A24" s="11" t="s">
        <v>125</v>
      </c>
      <c r="B24" s="25">
        <v>1442.99</v>
      </c>
      <c r="C24" s="26" t="s">
        <v>7</v>
      </c>
      <c r="D24" s="26">
        <v>16033.2</v>
      </c>
    </row>
    <row r="25" spans="1:4" s="8" customFormat="1" x14ac:dyDescent="0.25">
      <c r="A25" s="11" t="s">
        <v>126</v>
      </c>
      <c r="B25" s="25">
        <v>1442.23</v>
      </c>
      <c r="C25" s="26" t="s">
        <v>7</v>
      </c>
      <c r="D25" s="26">
        <v>16024.8</v>
      </c>
    </row>
    <row r="26" spans="1:4" s="8" customFormat="1" x14ac:dyDescent="0.25">
      <c r="A26" s="11" t="s">
        <v>127</v>
      </c>
      <c r="B26" s="25">
        <v>1282.6600000000001</v>
      </c>
      <c r="C26" s="26" t="s">
        <v>7</v>
      </c>
      <c r="D26" s="26">
        <v>16033.2</v>
      </c>
    </row>
    <row r="27" spans="1:4" s="8" customFormat="1" x14ac:dyDescent="0.25">
      <c r="A27" s="11" t="s">
        <v>128</v>
      </c>
      <c r="B27" s="25">
        <v>1442.23</v>
      </c>
      <c r="C27" s="26" t="s">
        <v>7</v>
      </c>
      <c r="D27" s="26">
        <v>16024.8</v>
      </c>
    </row>
    <row r="28" spans="1:4" s="8" customFormat="1" x14ac:dyDescent="0.25">
      <c r="A28" s="11" t="s">
        <v>129</v>
      </c>
      <c r="B28" s="25">
        <v>6092.62</v>
      </c>
      <c r="C28" s="26" t="s">
        <v>7</v>
      </c>
      <c r="D28" s="26">
        <v>16033.2</v>
      </c>
    </row>
    <row r="29" spans="1:4" s="8" customFormat="1" x14ac:dyDescent="0.25">
      <c r="A29" s="11" t="s">
        <v>130</v>
      </c>
      <c r="B29" s="25">
        <v>6089.42</v>
      </c>
      <c r="C29" s="26" t="s">
        <v>7</v>
      </c>
      <c r="D29" s="26">
        <v>16024.8</v>
      </c>
    </row>
    <row r="30" spans="1:4" s="4" customFormat="1" ht="42.75" x14ac:dyDescent="0.25">
      <c r="A30" s="34" t="s">
        <v>17</v>
      </c>
      <c r="B30" s="27">
        <f>SUM(B31:B34)</f>
        <v>325208</v>
      </c>
      <c r="C30" s="48" t="s">
        <v>132</v>
      </c>
      <c r="D30" s="36"/>
    </row>
    <row r="31" spans="1:4" s="8" customFormat="1" x14ac:dyDescent="0.25">
      <c r="A31" s="11" t="s">
        <v>52</v>
      </c>
      <c r="B31" s="25">
        <v>1901.02</v>
      </c>
      <c r="C31" s="26" t="s">
        <v>53</v>
      </c>
      <c r="D31" s="26">
        <v>1</v>
      </c>
    </row>
    <row r="32" spans="1:4" s="8" customFormat="1" x14ac:dyDescent="0.25">
      <c r="A32" s="43" t="s">
        <v>63</v>
      </c>
      <c r="B32" s="25">
        <v>319798</v>
      </c>
      <c r="C32" s="26" t="s">
        <v>64</v>
      </c>
      <c r="D32" s="26">
        <v>1</v>
      </c>
    </row>
    <row r="33" spans="1:5" s="8" customFormat="1" x14ac:dyDescent="0.25">
      <c r="A33" s="11" t="s">
        <v>76</v>
      </c>
      <c r="B33" s="25">
        <v>3098.55</v>
      </c>
      <c r="C33" s="26" t="s">
        <v>49</v>
      </c>
      <c r="D33" s="26">
        <v>3</v>
      </c>
    </row>
    <row r="34" spans="1:5" s="8" customFormat="1" x14ac:dyDescent="0.25">
      <c r="A34" s="11" t="s">
        <v>77</v>
      </c>
      <c r="B34" s="25">
        <v>410.43</v>
      </c>
      <c r="C34" s="26" t="s">
        <v>7</v>
      </c>
      <c r="D34" s="26">
        <v>3</v>
      </c>
    </row>
    <row r="35" spans="1:5" s="4" customFormat="1" ht="42.75" x14ac:dyDescent="0.25">
      <c r="A35" s="34" t="s">
        <v>18</v>
      </c>
      <c r="B35" s="27">
        <f>SUM(B36:B51)</f>
        <v>258775.02</v>
      </c>
      <c r="C35" s="48" t="s">
        <v>132</v>
      </c>
      <c r="D35" s="28"/>
      <c r="E35" s="9" t="s">
        <v>9</v>
      </c>
    </row>
    <row r="36" spans="1:5" s="8" customFormat="1" x14ac:dyDescent="0.25">
      <c r="A36" s="11" t="s">
        <v>44</v>
      </c>
      <c r="B36" s="25">
        <v>3391.71</v>
      </c>
      <c r="C36" s="26" t="s">
        <v>45</v>
      </c>
      <c r="D36" s="26">
        <v>7</v>
      </c>
    </row>
    <row r="37" spans="1:5" s="8" customFormat="1" x14ac:dyDescent="0.25">
      <c r="A37" s="11" t="s">
        <v>50</v>
      </c>
      <c r="B37" s="25">
        <v>6013.32</v>
      </c>
      <c r="C37" s="26" t="s">
        <v>49</v>
      </c>
      <c r="D37" s="26">
        <v>6</v>
      </c>
    </row>
    <row r="38" spans="1:5" s="8" customFormat="1" x14ac:dyDescent="0.25">
      <c r="A38" s="11" t="s">
        <v>54</v>
      </c>
      <c r="B38" s="25">
        <v>381.43</v>
      </c>
      <c r="C38" s="26" t="s">
        <v>55</v>
      </c>
      <c r="D38" s="26">
        <v>1</v>
      </c>
    </row>
    <row r="39" spans="1:5" s="8" customFormat="1" x14ac:dyDescent="0.25">
      <c r="A39" s="11" t="s">
        <v>56</v>
      </c>
      <c r="B39" s="25">
        <v>2714.22</v>
      </c>
      <c r="C39" s="26" t="s">
        <v>57</v>
      </c>
      <c r="D39" s="26">
        <v>2</v>
      </c>
    </row>
    <row r="40" spans="1:5" s="8" customFormat="1" x14ac:dyDescent="0.25">
      <c r="A40" s="11" t="s">
        <v>58</v>
      </c>
      <c r="B40" s="25">
        <v>4515</v>
      </c>
      <c r="C40" s="26" t="s">
        <v>8</v>
      </c>
      <c r="D40" s="26">
        <v>7</v>
      </c>
    </row>
    <row r="41" spans="1:5" s="8" customFormat="1" x14ac:dyDescent="0.25">
      <c r="A41" s="11" t="s">
        <v>59</v>
      </c>
      <c r="B41" s="25">
        <v>2093.46</v>
      </c>
      <c r="C41" s="26" t="s">
        <v>60</v>
      </c>
      <c r="D41" s="26">
        <v>2</v>
      </c>
    </row>
    <row r="42" spans="1:5" s="8" customFormat="1" x14ac:dyDescent="0.25">
      <c r="A42" s="11" t="s">
        <v>61</v>
      </c>
      <c r="B42" s="25">
        <v>383.63</v>
      </c>
      <c r="C42" s="26" t="s">
        <v>49</v>
      </c>
      <c r="D42" s="26">
        <v>1</v>
      </c>
    </row>
    <row r="43" spans="1:5" s="8" customFormat="1" x14ac:dyDescent="0.25">
      <c r="A43" s="11" t="s">
        <v>62</v>
      </c>
      <c r="B43" s="25">
        <v>435.01</v>
      </c>
      <c r="C43" s="26" t="s">
        <v>49</v>
      </c>
      <c r="D43" s="26">
        <v>1</v>
      </c>
    </row>
    <row r="44" spans="1:5" s="8" customFormat="1" x14ac:dyDescent="0.25">
      <c r="A44" s="11" t="s">
        <v>65</v>
      </c>
      <c r="B44" s="25">
        <v>14025.6</v>
      </c>
      <c r="C44" s="26" t="s">
        <v>49</v>
      </c>
      <c r="D44" s="26">
        <v>3</v>
      </c>
    </row>
    <row r="45" spans="1:5" s="8" customFormat="1" x14ac:dyDescent="0.25">
      <c r="A45" s="11" t="s">
        <v>19</v>
      </c>
      <c r="B45" s="25">
        <v>1080.56</v>
      </c>
      <c r="C45" s="26" t="s">
        <v>20</v>
      </c>
      <c r="D45" s="26">
        <v>4</v>
      </c>
    </row>
    <row r="46" spans="1:5" s="8" customFormat="1" x14ac:dyDescent="0.25">
      <c r="A46" s="11" t="s">
        <v>79</v>
      </c>
      <c r="B46" s="25">
        <v>207317</v>
      </c>
      <c r="C46" s="26" t="s">
        <v>80</v>
      </c>
      <c r="D46" s="26">
        <v>1</v>
      </c>
    </row>
    <row r="47" spans="1:5" s="8" customFormat="1" x14ac:dyDescent="0.25">
      <c r="A47" s="11" t="s">
        <v>81</v>
      </c>
      <c r="B47" s="25">
        <v>1395.87</v>
      </c>
      <c r="C47" s="26" t="s">
        <v>8</v>
      </c>
      <c r="D47" s="26">
        <v>7</v>
      </c>
    </row>
    <row r="48" spans="1:5" s="8" customFormat="1" x14ac:dyDescent="0.25">
      <c r="A48" s="11" t="s">
        <v>82</v>
      </c>
      <c r="B48" s="25">
        <v>1888.85</v>
      </c>
      <c r="C48" s="26" t="s">
        <v>49</v>
      </c>
      <c r="D48" s="26">
        <v>1</v>
      </c>
    </row>
    <row r="49" spans="1:4" s="8" customFormat="1" x14ac:dyDescent="0.25">
      <c r="A49" s="11" t="s">
        <v>83</v>
      </c>
      <c r="B49" s="25">
        <v>5681</v>
      </c>
      <c r="C49" s="26" t="s">
        <v>49</v>
      </c>
      <c r="D49" s="26">
        <v>1</v>
      </c>
    </row>
    <row r="50" spans="1:4" s="8" customFormat="1" x14ac:dyDescent="0.25">
      <c r="A50" s="11" t="s">
        <v>32</v>
      </c>
      <c r="B50" s="25">
        <v>4972.24</v>
      </c>
      <c r="C50" s="26" t="s">
        <v>21</v>
      </c>
      <c r="D50" s="26">
        <v>8</v>
      </c>
    </row>
    <row r="51" spans="1:4" s="8" customFormat="1" x14ac:dyDescent="0.25">
      <c r="A51" s="11" t="s">
        <v>39</v>
      </c>
      <c r="B51" s="37">
        <v>2486.12</v>
      </c>
      <c r="C51" s="13" t="s">
        <v>21</v>
      </c>
      <c r="D51" s="11">
        <v>4</v>
      </c>
    </row>
    <row r="52" spans="1:4" s="4" customFormat="1" ht="28.5" x14ac:dyDescent="0.25">
      <c r="A52" s="34" t="s">
        <v>22</v>
      </c>
      <c r="B52" s="27">
        <v>0</v>
      </c>
      <c r="C52" s="48" t="s">
        <v>132</v>
      </c>
      <c r="D52" s="28"/>
    </row>
    <row r="53" spans="1:4" s="4" customFormat="1" ht="28.5" x14ac:dyDescent="0.25">
      <c r="A53" s="34" t="s">
        <v>23</v>
      </c>
      <c r="B53" s="27">
        <v>0</v>
      </c>
      <c r="C53" s="48" t="s">
        <v>132</v>
      </c>
      <c r="D53" s="28"/>
    </row>
    <row r="54" spans="1:4" s="4" customFormat="1" x14ac:dyDescent="0.25">
      <c r="A54" s="34" t="s">
        <v>24</v>
      </c>
      <c r="B54" s="27">
        <v>0</v>
      </c>
      <c r="C54" s="48" t="s">
        <v>132</v>
      </c>
      <c r="D54" s="28"/>
    </row>
    <row r="55" spans="1:4" s="4" customFormat="1" ht="28.5" x14ac:dyDescent="0.25">
      <c r="A55" s="34" t="s">
        <v>25</v>
      </c>
      <c r="B55" s="27">
        <v>0</v>
      </c>
      <c r="C55" s="48" t="s">
        <v>132</v>
      </c>
      <c r="D55" s="28"/>
    </row>
    <row r="56" spans="1:4" s="4" customFormat="1" ht="30.75" customHeight="1" x14ac:dyDescent="0.25">
      <c r="A56" s="34" t="s">
        <v>26</v>
      </c>
      <c r="B56" s="27">
        <f>SUM(B57:B58)</f>
        <v>7052.67</v>
      </c>
      <c r="C56" s="48" t="s">
        <v>132</v>
      </c>
      <c r="D56" s="28"/>
    </row>
    <row r="57" spans="1:4" s="8" customFormat="1" x14ac:dyDescent="0.25">
      <c r="A57" s="11" t="s">
        <v>124</v>
      </c>
      <c r="B57" s="25">
        <v>3685.7</v>
      </c>
      <c r="C57" s="26" t="s">
        <v>7</v>
      </c>
      <c r="D57" s="26">
        <v>16024.8</v>
      </c>
    </row>
    <row r="58" spans="1:4" s="8" customFormat="1" x14ac:dyDescent="0.25">
      <c r="A58" s="11" t="s">
        <v>69</v>
      </c>
      <c r="B58" s="25">
        <v>3366.97</v>
      </c>
      <c r="C58" s="26" t="s">
        <v>7</v>
      </c>
      <c r="D58" s="26">
        <v>16033.2</v>
      </c>
    </row>
    <row r="59" spans="1:4" s="4" customFormat="1" ht="28.5" x14ac:dyDescent="0.25">
      <c r="A59" s="34" t="s">
        <v>27</v>
      </c>
      <c r="B59" s="27">
        <f>SUM(B60:B61)</f>
        <v>27248.879999999997</v>
      </c>
      <c r="C59" s="48" t="s">
        <v>132</v>
      </c>
      <c r="D59" s="28"/>
    </row>
    <row r="60" spans="1:4" s="8" customFormat="1" x14ac:dyDescent="0.25">
      <c r="A60" s="11" t="s">
        <v>66</v>
      </c>
      <c r="B60" s="25">
        <v>12826.56</v>
      </c>
      <c r="C60" s="26" t="s">
        <v>7</v>
      </c>
      <c r="D60" s="26">
        <v>16033.2</v>
      </c>
    </row>
    <row r="61" spans="1:4" s="8" customFormat="1" x14ac:dyDescent="0.25">
      <c r="A61" s="11" t="s">
        <v>67</v>
      </c>
      <c r="B61" s="25">
        <v>14422.32</v>
      </c>
      <c r="C61" s="26" t="s">
        <v>7</v>
      </c>
      <c r="D61" s="26">
        <v>16024.8</v>
      </c>
    </row>
    <row r="62" spans="1:4" s="4" customFormat="1" ht="28.5" x14ac:dyDescent="0.25">
      <c r="A62" s="34" t="s">
        <v>28</v>
      </c>
      <c r="B62" s="27">
        <f>SUM(B63:B65)</f>
        <v>3517</v>
      </c>
      <c r="C62" s="48" t="s">
        <v>132</v>
      </c>
      <c r="D62" s="28"/>
    </row>
    <row r="63" spans="1:4" s="4" customFormat="1" x14ac:dyDescent="0.25">
      <c r="A63" s="11" t="s">
        <v>48</v>
      </c>
      <c r="B63" s="25">
        <v>1600</v>
      </c>
      <c r="C63" s="38" t="s">
        <v>49</v>
      </c>
      <c r="D63" s="25">
        <v>10</v>
      </c>
    </row>
    <row r="64" spans="1:4" s="8" customFormat="1" x14ac:dyDescent="0.25">
      <c r="A64" s="11" t="s">
        <v>38</v>
      </c>
      <c r="B64" s="25">
        <v>958.5</v>
      </c>
      <c r="C64" s="26" t="s">
        <v>7</v>
      </c>
      <c r="D64" s="26">
        <v>675</v>
      </c>
    </row>
    <row r="65" spans="1:8" s="8" customFormat="1" x14ac:dyDescent="0.25">
      <c r="A65" s="11" t="s">
        <v>38</v>
      </c>
      <c r="B65" s="25">
        <v>958.5</v>
      </c>
      <c r="C65" s="26" t="s">
        <v>7</v>
      </c>
      <c r="D65" s="26">
        <v>675</v>
      </c>
    </row>
    <row r="66" spans="1:8" s="4" customFormat="1" ht="57" x14ac:dyDescent="0.25">
      <c r="A66" s="34" t="s">
        <v>29</v>
      </c>
      <c r="B66" s="27">
        <f>SUM(B67:B69)</f>
        <v>76917.34</v>
      </c>
      <c r="C66" s="48" t="s">
        <v>132</v>
      </c>
      <c r="D66" s="28"/>
    </row>
    <row r="67" spans="1:8" s="8" customFormat="1" x14ac:dyDescent="0.25">
      <c r="A67" s="11" t="s">
        <v>123</v>
      </c>
      <c r="B67" s="25">
        <v>125.91</v>
      </c>
      <c r="C67" s="26" t="s">
        <v>7</v>
      </c>
      <c r="D67" s="26">
        <v>7406.36</v>
      </c>
    </row>
    <row r="68" spans="1:8" s="8" customFormat="1" x14ac:dyDescent="0.25">
      <c r="A68" s="11" t="s">
        <v>72</v>
      </c>
      <c r="B68" s="25">
        <v>37530.67</v>
      </c>
      <c r="C68" s="26" t="s">
        <v>7</v>
      </c>
      <c r="D68" s="26">
        <v>15318.64</v>
      </c>
    </row>
    <row r="69" spans="1:8" s="8" customFormat="1" x14ac:dyDescent="0.25">
      <c r="A69" s="11" t="s">
        <v>73</v>
      </c>
      <c r="B69" s="25">
        <v>39260.76</v>
      </c>
      <c r="C69" s="26" t="s">
        <v>7</v>
      </c>
      <c r="D69" s="26">
        <v>16024.8</v>
      </c>
    </row>
    <row r="70" spans="1:8" s="4" customFormat="1" x14ac:dyDescent="0.25">
      <c r="A70" s="34" t="s">
        <v>30</v>
      </c>
      <c r="B70" s="27">
        <f>B71</f>
        <v>3360</v>
      </c>
      <c r="C70" s="28"/>
      <c r="D70" s="28"/>
    </row>
    <row r="71" spans="1:8" s="4" customFormat="1" ht="30" x14ac:dyDescent="0.25">
      <c r="A71" s="39" t="s">
        <v>10</v>
      </c>
      <c r="B71" s="40">
        <f>D71*5*12</f>
        <v>3360</v>
      </c>
      <c r="C71" s="41" t="s">
        <v>11</v>
      </c>
      <c r="D71" s="42">
        <v>56</v>
      </c>
    </row>
    <row r="72" spans="1:8" s="4" customFormat="1" x14ac:dyDescent="0.25">
      <c r="A72" s="33" t="s">
        <v>117</v>
      </c>
      <c r="B72" s="27">
        <f>B14++B17+B20+B23+B30+B35+B52+B53+B55+B56+B59+B62+B66</f>
        <v>970665.58000000007</v>
      </c>
      <c r="C72" s="48" t="s">
        <v>132</v>
      </c>
      <c r="D72" s="48"/>
      <c r="H72" s="4" t="b">
        <f>B72='Работы  2019 '!C48</f>
        <v>1</v>
      </c>
    </row>
    <row r="73" spans="1:8" s="4" customFormat="1" x14ac:dyDescent="0.25">
      <c r="A73" s="33" t="s">
        <v>118</v>
      </c>
      <c r="B73" s="27">
        <f>B72*1.2+B70</f>
        <v>1168158.696</v>
      </c>
      <c r="C73" s="48" t="s">
        <v>132</v>
      </c>
      <c r="D73" s="48"/>
    </row>
    <row r="74" spans="1:8" s="4" customFormat="1" x14ac:dyDescent="0.25">
      <c r="A74" s="33" t="s">
        <v>119</v>
      </c>
      <c r="B74" s="27">
        <f>B4+B6+B9-B73</f>
        <v>136265.27099999995</v>
      </c>
      <c r="C74" s="48" t="s">
        <v>132</v>
      </c>
      <c r="D74" s="48"/>
    </row>
    <row r="75" spans="1:8" s="4" customFormat="1" ht="28.5" x14ac:dyDescent="0.25">
      <c r="A75" s="34" t="s">
        <v>120</v>
      </c>
      <c r="B75" s="27">
        <f>B74+B8</f>
        <v>106044.51099999994</v>
      </c>
      <c r="C75" s="48" t="s">
        <v>132</v>
      </c>
      <c r="D75" s="48"/>
    </row>
    <row r="76" spans="1:8" x14ac:dyDescent="0.25">
      <c r="A76" s="33" t="s">
        <v>131</v>
      </c>
      <c r="B76" s="48">
        <v>4000</v>
      </c>
      <c r="C76" s="48" t="s">
        <v>132</v>
      </c>
      <c r="D76" s="48"/>
    </row>
  </sheetData>
  <sheetProtection sheet="1" objects="1" scenarios="1" formatCells="0" sort="0" autoFilter="0" pivotTables="0"/>
  <mergeCells count="4">
    <mergeCell ref="A1:D1"/>
    <mergeCell ref="A13:D13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workbookViewId="0">
      <pane ySplit="5" topLeftCell="A39" activePane="bottomLeft" state="frozen"/>
      <selection pane="bottomLeft" activeCell="G13" sqref="G13"/>
    </sheetView>
  </sheetViews>
  <sheetFormatPr defaultRowHeight="15" x14ac:dyDescent="0.25"/>
  <cols>
    <col min="1" max="1" width="9.140625" style="12"/>
    <col min="2" max="2" width="61.28515625" style="10" customWidth="1"/>
    <col min="3" max="3" width="14.7109375" style="10" customWidth="1"/>
    <col min="4" max="4" width="20.7109375" style="12" customWidth="1"/>
    <col min="5" max="5" width="12.7109375" style="10" customWidth="1"/>
  </cols>
  <sheetData>
    <row r="1" spans="2:5" x14ac:dyDescent="0.25">
      <c r="B1" s="10" t="s">
        <v>84</v>
      </c>
    </row>
    <row r="2" spans="2:5" x14ac:dyDescent="0.25">
      <c r="B2" s="10" t="s">
        <v>85</v>
      </c>
    </row>
    <row r="5" spans="2:5" ht="19.5" customHeight="1" x14ac:dyDescent="0.25">
      <c r="B5" s="14" t="s">
        <v>34</v>
      </c>
      <c r="C5" s="14" t="s">
        <v>35</v>
      </c>
      <c r="D5" s="14" t="s">
        <v>36</v>
      </c>
      <c r="E5" s="14" t="s">
        <v>37</v>
      </c>
    </row>
    <row r="6" spans="2:5" x14ac:dyDescent="0.25">
      <c r="B6" s="11" t="s">
        <v>42</v>
      </c>
      <c r="C6" s="46">
        <v>39568.589999999997</v>
      </c>
      <c r="D6" s="13" t="s">
        <v>15</v>
      </c>
      <c r="E6" s="46">
        <v>747</v>
      </c>
    </row>
    <row r="7" spans="2:5" x14ac:dyDescent="0.25">
      <c r="B7" s="11" t="s">
        <v>43</v>
      </c>
      <c r="C7" s="46">
        <v>40045.32</v>
      </c>
      <c r="D7" s="13" t="s">
        <v>15</v>
      </c>
      <c r="E7" s="46">
        <v>756</v>
      </c>
    </row>
    <row r="8" spans="2:5" x14ac:dyDescent="0.25">
      <c r="B8" s="11" t="s">
        <v>44</v>
      </c>
      <c r="C8" s="46">
        <v>3391.71</v>
      </c>
      <c r="D8" s="13" t="s">
        <v>45</v>
      </c>
      <c r="E8" s="46">
        <v>7</v>
      </c>
    </row>
    <row r="9" spans="2:5" x14ac:dyDescent="0.25">
      <c r="B9" s="11" t="s">
        <v>46</v>
      </c>
      <c r="C9" s="46">
        <v>1442.99</v>
      </c>
      <c r="D9" s="13" t="s">
        <v>7</v>
      </c>
      <c r="E9" s="46">
        <v>16033.2</v>
      </c>
    </row>
    <row r="10" spans="2:5" x14ac:dyDescent="0.25">
      <c r="B10" s="11" t="s">
        <v>47</v>
      </c>
      <c r="C10" s="46">
        <v>1442.23</v>
      </c>
      <c r="D10" s="13" t="s">
        <v>7</v>
      </c>
      <c r="E10" s="46">
        <v>16024.8</v>
      </c>
    </row>
    <row r="11" spans="2:5" x14ac:dyDescent="0.25">
      <c r="B11" s="11" t="s">
        <v>48</v>
      </c>
      <c r="C11" s="46">
        <v>1600</v>
      </c>
      <c r="D11" s="13" t="s">
        <v>49</v>
      </c>
      <c r="E11" s="46">
        <v>10</v>
      </c>
    </row>
    <row r="12" spans="2:5" x14ac:dyDescent="0.25">
      <c r="B12" s="11" t="s">
        <v>38</v>
      </c>
      <c r="C12" s="46">
        <v>958.5</v>
      </c>
      <c r="D12" s="13" t="s">
        <v>7</v>
      </c>
      <c r="E12" s="46">
        <v>675</v>
      </c>
    </row>
    <row r="13" spans="2:5" x14ac:dyDescent="0.25">
      <c r="B13" s="11" t="s">
        <v>38</v>
      </c>
      <c r="C13" s="46">
        <v>958.5</v>
      </c>
      <c r="D13" s="13" t="s">
        <v>7</v>
      </c>
      <c r="E13" s="46">
        <v>675</v>
      </c>
    </row>
    <row r="14" spans="2:5" x14ac:dyDescent="0.25">
      <c r="B14" s="11" t="s">
        <v>50</v>
      </c>
      <c r="C14" s="46">
        <v>6013.32</v>
      </c>
      <c r="D14" s="13" t="s">
        <v>49</v>
      </c>
      <c r="E14" s="46">
        <v>6</v>
      </c>
    </row>
    <row r="15" spans="2:5" x14ac:dyDescent="0.25">
      <c r="B15" s="11" t="s">
        <v>51</v>
      </c>
      <c r="C15" s="46">
        <v>125.91</v>
      </c>
      <c r="D15" s="13" t="s">
        <v>7</v>
      </c>
      <c r="E15" s="46">
        <v>7406.36</v>
      </c>
    </row>
    <row r="16" spans="2:5" x14ac:dyDescent="0.25">
      <c r="B16" s="11" t="s">
        <v>52</v>
      </c>
      <c r="C16" s="46">
        <v>1901.02</v>
      </c>
      <c r="D16" s="13" t="s">
        <v>53</v>
      </c>
      <c r="E16" s="46">
        <v>1</v>
      </c>
    </row>
    <row r="17" spans="2:5" x14ac:dyDescent="0.25">
      <c r="B17" s="11" t="s">
        <v>54</v>
      </c>
      <c r="C17" s="46">
        <v>381.43</v>
      </c>
      <c r="D17" s="13" t="s">
        <v>55</v>
      </c>
      <c r="E17" s="46">
        <v>1</v>
      </c>
    </row>
    <row r="18" spans="2:5" x14ac:dyDescent="0.25">
      <c r="B18" s="11" t="s">
        <v>56</v>
      </c>
      <c r="C18" s="46">
        <v>2714.22</v>
      </c>
      <c r="D18" s="13" t="s">
        <v>57</v>
      </c>
      <c r="E18" s="46">
        <v>2</v>
      </c>
    </row>
    <row r="19" spans="2:5" x14ac:dyDescent="0.25">
      <c r="B19" s="11" t="s">
        <v>58</v>
      </c>
      <c r="C19" s="46">
        <v>4515</v>
      </c>
      <c r="D19" s="13" t="s">
        <v>8</v>
      </c>
      <c r="E19" s="46">
        <v>7</v>
      </c>
    </row>
    <row r="20" spans="2:5" x14ac:dyDescent="0.25">
      <c r="B20" s="11" t="s">
        <v>59</v>
      </c>
      <c r="C20" s="46">
        <v>2093.46</v>
      </c>
      <c r="D20" s="13" t="s">
        <v>60</v>
      </c>
      <c r="E20" s="46">
        <v>2</v>
      </c>
    </row>
    <row r="21" spans="2:5" x14ac:dyDescent="0.25">
      <c r="B21" s="11" t="s">
        <v>61</v>
      </c>
      <c r="C21" s="46">
        <v>383.63</v>
      </c>
      <c r="D21" s="13" t="s">
        <v>49</v>
      </c>
      <c r="E21" s="46">
        <v>1</v>
      </c>
    </row>
    <row r="22" spans="2:5" x14ac:dyDescent="0.25">
      <c r="B22" s="11" t="s">
        <v>62</v>
      </c>
      <c r="C22" s="46">
        <v>435.01</v>
      </c>
      <c r="D22" s="13" t="s">
        <v>49</v>
      </c>
      <c r="E22" s="46">
        <v>1</v>
      </c>
    </row>
    <row r="23" spans="2:5" x14ac:dyDescent="0.25">
      <c r="B23" s="43" t="s">
        <v>63</v>
      </c>
      <c r="C23" s="46">
        <v>319798</v>
      </c>
      <c r="D23" s="13" t="s">
        <v>64</v>
      </c>
      <c r="E23" s="46">
        <v>1</v>
      </c>
    </row>
    <row r="24" spans="2:5" x14ac:dyDescent="0.25">
      <c r="B24" s="11" t="s">
        <v>65</v>
      </c>
      <c r="C24" s="46">
        <v>14025.6</v>
      </c>
      <c r="D24" s="13" t="s">
        <v>49</v>
      </c>
      <c r="E24" s="46">
        <v>3</v>
      </c>
    </row>
    <row r="25" spans="2:5" x14ac:dyDescent="0.25">
      <c r="B25" s="11" t="s">
        <v>66</v>
      </c>
      <c r="C25" s="46">
        <v>12826.56</v>
      </c>
      <c r="D25" s="13" t="s">
        <v>7</v>
      </c>
      <c r="E25" s="46">
        <v>16033.2</v>
      </c>
    </row>
    <row r="26" spans="2:5" x14ac:dyDescent="0.25">
      <c r="B26" s="11" t="s">
        <v>67</v>
      </c>
      <c r="C26" s="46">
        <v>14422.32</v>
      </c>
      <c r="D26" s="13" t="s">
        <v>7</v>
      </c>
      <c r="E26" s="46">
        <v>16024.8</v>
      </c>
    </row>
    <row r="27" spans="2:5" x14ac:dyDescent="0.25">
      <c r="B27" s="11" t="s">
        <v>68</v>
      </c>
      <c r="C27" s="46">
        <v>3685.7</v>
      </c>
      <c r="D27" s="13" t="s">
        <v>7</v>
      </c>
      <c r="E27" s="46">
        <v>16024.8</v>
      </c>
    </row>
    <row r="28" spans="2:5" x14ac:dyDescent="0.25">
      <c r="B28" s="11" t="s">
        <v>69</v>
      </c>
      <c r="C28" s="46">
        <v>3366.97</v>
      </c>
      <c r="D28" s="13" t="s">
        <v>7</v>
      </c>
      <c r="E28" s="46">
        <v>16033.2</v>
      </c>
    </row>
    <row r="29" spans="2:5" x14ac:dyDescent="0.25">
      <c r="B29" s="11" t="s">
        <v>70</v>
      </c>
      <c r="C29" s="46">
        <v>24356.639999999999</v>
      </c>
      <c r="D29" s="13" t="s">
        <v>7</v>
      </c>
      <c r="E29" s="46">
        <v>15318.64</v>
      </c>
    </row>
    <row r="30" spans="2:5" x14ac:dyDescent="0.25">
      <c r="B30" s="11" t="s">
        <v>71</v>
      </c>
      <c r="C30" s="46">
        <v>26601.18</v>
      </c>
      <c r="D30" s="13" t="s">
        <v>7</v>
      </c>
      <c r="E30" s="46">
        <v>16024.8</v>
      </c>
    </row>
    <row r="31" spans="2:5" x14ac:dyDescent="0.25">
      <c r="B31" s="11" t="s">
        <v>72</v>
      </c>
      <c r="C31" s="46">
        <v>37530.67</v>
      </c>
      <c r="D31" s="13" t="s">
        <v>7</v>
      </c>
      <c r="E31" s="46">
        <v>15318.64</v>
      </c>
    </row>
    <row r="32" spans="2:5" x14ac:dyDescent="0.25">
      <c r="B32" s="11" t="s">
        <v>73</v>
      </c>
      <c r="C32" s="46">
        <v>39260.76</v>
      </c>
      <c r="D32" s="13" t="s">
        <v>7</v>
      </c>
      <c r="E32" s="46">
        <v>16024.8</v>
      </c>
    </row>
    <row r="33" spans="2:5" x14ac:dyDescent="0.25">
      <c r="B33" s="11" t="s">
        <v>74</v>
      </c>
      <c r="C33" s="46">
        <v>60284.83</v>
      </c>
      <c r="D33" s="13" t="s">
        <v>7</v>
      </c>
      <c r="E33" s="46">
        <v>16033.2</v>
      </c>
    </row>
    <row r="34" spans="2:5" x14ac:dyDescent="0.25">
      <c r="B34" s="11" t="s">
        <v>75</v>
      </c>
      <c r="C34" s="46">
        <v>63297.96</v>
      </c>
      <c r="D34" s="13" t="s">
        <v>7</v>
      </c>
      <c r="E34" s="46">
        <v>16024.8</v>
      </c>
    </row>
    <row r="35" spans="2:5" x14ac:dyDescent="0.25">
      <c r="B35" s="11" t="s">
        <v>76</v>
      </c>
      <c r="C35" s="46">
        <v>3098.55</v>
      </c>
      <c r="D35" s="13" t="s">
        <v>49</v>
      </c>
      <c r="E35" s="46">
        <v>3</v>
      </c>
    </row>
    <row r="36" spans="2:5" x14ac:dyDescent="0.25">
      <c r="B36" s="11" t="s">
        <v>77</v>
      </c>
      <c r="C36" s="46">
        <v>410.43</v>
      </c>
      <c r="D36" s="13" t="s">
        <v>7</v>
      </c>
      <c r="E36" s="46">
        <v>3</v>
      </c>
    </row>
    <row r="37" spans="2:5" x14ac:dyDescent="0.25">
      <c r="B37" s="11" t="s">
        <v>121</v>
      </c>
      <c r="C37" s="46">
        <v>1282.6600000000001</v>
      </c>
      <c r="D37" s="13" t="s">
        <v>7</v>
      </c>
      <c r="E37" s="46">
        <v>16033.2</v>
      </c>
    </row>
    <row r="38" spans="2:5" x14ac:dyDescent="0.25">
      <c r="B38" s="11" t="s">
        <v>122</v>
      </c>
      <c r="C38" s="46">
        <v>1442.23</v>
      </c>
      <c r="D38" s="13" t="s">
        <v>7</v>
      </c>
      <c r="E38" s="46">
        <v>16024.8</v>
      </c>
    </row>
    <row r="39" spans="2:5" x14ac:dyDescent="0.25">
      <c r="B39" s="11" t="s">
        <v>78</v>
      </c>
      <c r="C39" s="46">
        <v>6092.62</v>
      </c>
      <c r="D39" s="13" t="s">
        <v>7</v>
      </c>
      <c r="E39" s="46">
        <v>16033.2</v>
      </c>
    </row>
    <row r="40" spans="2:5" x14ac:dyDescent="0.25">
      <c r="B40" s="11" t="s">
        <v>78</v>
      </c>
      <c r="C40" s="46">
        <v>6089.42</v>
      </c>
      <c r="D40" s="13" t="s">
        <v>7</v>
      </c>
      <c r="E40" s="46">
        <v>16024.8</v>
      </c>
    </row>
    <row r="41" spans="2:5" x14ac:dyDescent="0.25">
      <c r="B41" s="11" t="s">
        <v>19</v>
      </c>
      <c r="C41" s="46">
        <v>1080.56</v>
      </c>
      <c r="D41" s="13" t="s">
        <v>20</v>
      </c>
      <c r="E41" s="46">
        <v>4</v>
      </c>
    </row>
    <row r="42" spans="2:5" x14ac:dyDescent="0.25">
      <c r="B42" s="11" t="s">
        <v>79</v>
      </c>
      <c r="C42" s="46">
        <v>207317</v>
      </c>
      <c r="D42" s="13" t="s">
        <v>80</v>
      </c>
      <c r="E42" s="46">
        <v>1</v>
      </c>
    </row>
    <row r="43" spans="2:5" x14ac:dyDescent="0.25">
      <c r="B43" s="11" t="s">
        <v>81</v>
      </c>
      <c r="C43" s="46">
        <v>1395.87</v>
      </c>
      <c r="D43" s="13" t="s">
        <v>8</v>
      </c>
      <c r="E43" s="46">
        <v>7</v>
      </c>
    </row>
    <row r="44" spans="2:5" x14ac:dyDescent="0.25">
      <c r="B44" s="11" t="s">
        <v>82</v>
      </c>
      <c r="C44" s="46">
        <v>1888.85</v>
      </c>
      <c r="D44" s="13" t="s">
        <v>49</v>
      </c>
      <c r="E44" s="46">
        <v>1</v>
      </c>
    </row>
    <row r="45" spans="2:5" x14ac:dyDescent="0.25">
      <c r="B45" s="11" t="s">
        <v>83</v>
      </c>
      <c r="C45" s="46">
        <v>5681</v>
      </c>
      <c r="D45" s="13" t="s">
        <v>49</v>
      </c>
      <c r="E45" s="46">
        <v>1</v>
      </c>
    </row>
    <row r="46" spans="2:5" x14ac:dyDescent="0.25">
      <c r="B46" s="11" t="s">
        <v>32</v>
      </c>
      <c r="C46" s="46">
        <v>4972.24</v>
      </c>
      <c r="D46" s="13" t="s">
        <v>21</v>
      </c>
      <c r="E46" s="46">
        <v>8</v>
      </c>
    </row>
    <row r="47" spans="2:5" x14ac:dyDescent="0.25">
      <c r="B47" s="11" t="s">
        <v>39</v>
      </c>
      <c r="C47" s="46">
        <v>2486.12</v>
      </c>
      <c r="D47" s="13" t="s">
        <v>21</v>
      </c>
      <c r="E47" s="46">
        <v>4</v>
      </c>
    </row>
    <row r="48" spans="2:5" x14ac:dyDescent="0.25">
      <c r="B48" s="18" t="s">
        <v>88</v>
      </c>
      <c r="C48" s="19">
        <f>SUM(C6:C47)</f>
        <v>970665.58000000019</v>
      </c>
      <c r="D48" s="20"/>
      <c r="E48" s="18"/>
    </row>
  </sheetData>
  <autoFilter ref="B5:E4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32" sqref="J32"/>
    </sheetView>
  </sheetViews>
  <sheetFormatPr defaultRowHeight="15" x14ac:dyDescent="0.25"/>
  <cols>
    <col min="1" max="1" width="12.85546875" style="12" customWidth="1"/>
    <col min="2" max="2" width="19.42578125" customWidth="1"/>
    <col min="4" max="5" width="14.42578125" customWidth="1"/>
    <col min="7" max="7" width="12.5703125" customWidth="1"/>
  </cols>
  <sheetData>
    <row r="1" spans="1:8" x14ac:dyDescent="0.25">
      <c r="A1" s="24" t="s">
        <v>89</v>
      </c>
    </row>
    <row r="3" spans="1:8" s="23" customFormat="1" ht="31.5" customHeight="1" x14ac:dyDescent="0.25">
      <c r="A3" s="22" t="s">
        <v>90</v>
      </c>
      <c r="B3" s="22" t="s">
        <v>91</v>
      </c>
      <c r="C3" s="22"/>
      <c r="D3" s="22" t="s">
        <v>92</v>
      </c>
      <c r="E3" s="22" t="s">
        <v>93</v>
      </c>
      <c r="F3" s="22" t="s">
        <v>94</v>
      </c>
      <c r="G3" s="22" t="s">
        <v>95</v>
      </c>
      <c r="H3" s="22" t="s">
        <v>96</v>
      </c>
    </row>
    <row r="4" spans="1:8" x14ac:dyDescent="0.25">
      <c r="A4" s="16">
        <v>10</v>
      </c>
      <c r="B4" s="15" t="s">
        <v>97</v>
      </c>
      <c r="C4" s="15"/>
      <c r="D4" s="17">
        <v>65976.66</v>
      </c>
      <c r="E4" s="17">
        <v>50211.76</v>
      </c>
      <c r="F4" s="15">
        <v>76.11</v>
      </c>
      <c r="G4" s="15" t="s">
        <v>98</v>
      </c>
      <c r="H4" s="15">
        <v>2019</v>
      </c>
    </row>
    <row r="5" spans="1:8" x14ac:dyDescent="0.25">
      <c r="A5" s="16">
        <v>10</v>
      </c>
      <c r="B5" s="15" t="s">
        <v>97</v>
      </c>
      <c r="C5" s="15"/>
      <c r="D5" s="17">
        <v>65913.09</v>
      </c>
      <c r="E5" s="17">
        <v>54378.67</v>
      </c>
      <c r="F5" s="15">
        <v>82.5</v>
      </c>
      <c r="G5" s="15" t="s">
        <v>99</v>
      </c>
      <c r="H5" s="15">
        <v>2019</v>
      </c>
    </row>
    <row r="6" spans="1:8" x14ac:dyDescent="0.25">
      <c r="A6" s="16">
        <v>10</v>
      </c>
      <c r="B6" s="15" t="s">
        <v>97</v>
      </c>
      <c r="C6" s="15"/>
      <c r="D6" s="17">
        <v>65468.92</v>
      </c>
      <c r="E6" s="17">
        <v>64271.54</v>
      </c>
      <c r="F6" s="15">
        <v>98.17</v>
      </c>
      <c r="G6" s="15" t="s">
        <v>100</v>
      </c>
      <c r="H6" s="15">
        <v>2019</v>
      </c>
    </row>
    <row r="7" spans="1:8" x14ac:dyDescent="0.25">
      <c r="A7" s="16">
        <v>10</v>
      </c>
      <c r="B7" s="15" t="s">
        <v>97</v>
      </c>
      <c r="C7" s="15"/>
      <c r="D7" s="17">
        <v>65974.48</v>
      </c>
      <c r="E7" s="17">
        <v>79496</v>
      </c>
      <c r="F7" s="15">
        <v>120.5</v>
      </c>
      <c r="G7" s="15" t="s">
        <v>101</v>
      </c>
      <c r="H7" s="15">
        <v>2019</v>
      </c>
    </row>
    <row r="8" spans="1:8" x14ac:dyDescent="0.25">
      <c r="A8" s="16">
        <v>10</v>
      </c>
      <c r="B8" s="15" t="s">
        <v>97</v>
      </c>
      <c r="C8" s="15"/>
      <c r="D8" s="17">
        <v>65007.64</v>
      </c>
      <c r="E8" s="17">
        <v>79604.429999999993</v>
      </c>
      <c r="F8" s="15">
        <v>122.45</v>
      </c>
      <c r="G8" s="15" t="s">
        <v>102</v>
      </c>
      <c r="H8" s="15">
        <v>2019</v>
      </c>
    </row>
    <row r="9" spans="1:8" x14ac:dyDescent="0.25">
      <c r="A9" s="16">
        <v>10</v>
      </c>
      <c r="B9" s="15" t="s">
        <v>97</v>
      </c>
      <c r="C9" s="15"/>
      <c r="D9" s="17">
        <v>66016.36</v>
      </c>
      <c r="E9" s="17">
        <v>52847.95</v>
      </c>
      <c r="F9" s="15">
        <v>80.05</v>
      </c>
      <c r="G9" s="15" t="s">
        <v>103</v>
      </c>
      <c r="H9" s="15">
        <v>2019</v>
      </c>
    </row>
    <row r="10" spans="1:8" x14ac:dyDescent="0.25">
      <c r="A10" s="16">
        <v>10</v>
      </c>
      <c r="B10" s="15" t="s">
        <v>97</v>
      </c>
      <c r="C10" s="15"/>
      <c r="D10" s="17">
        <v>68967.95</v>
      </c>
      <c r="E10" s="17">
        <v>57075.18</v>
      </c>
      <c r="F10" s="15">
        <v>82.76</v>
      </c>
      <c r="G10" s="15" t="s">
        <v>104</v>
      </c>
      <c r="H10" s="15">
        <v>2019</v>
      </c>
    </row>
    <row r="11" spans="1:8" x14ac:dyDescent="0.25">
      <c r="A11" s="16">
        <v>10</v>
      </c>
      <c r="B11" s="15" t="s">
        <v>97</v>
      </c>
      <c r="C11" s="15"/>
      <c r="D11" s="17">
        <v>68904.38</v>
      </c>
      <c r="E11" s="17">
        <v>71891.38</v>
      </c>
      <c r="F11" s="15">
        <v>104.33</v>
      </c>
      <c r="G11" s="15" t="s">
        <v>105</v>
      </c>
      <c r="H11" s="15">
        <v>2019</v>
      </c>
    </row>
    <row r="12" spans="1:8" x14ac:dyDescent="0.25">
      <c r="A12" s="16">
        <v>10</v>
      </c>
      <c r="B12" s="15" t="s">
        <v>97</v>
      </c>
      <c r="C12" s="15"/>
      <c r="D12" s="17">
        <v>68840.81</v>
      </c>
      <c r="E12" s="17">
        <v>54270.44</v>
      </c>
      <c r="F12" s="15">
        <v>78.83</v>
      </c>
      <c r="G12" s="15" t="s">
        <v>106</v>
      </c>
      <c r="H12" s="15">
        <v>2019</v>
      </c>
    </row>
    <row r="13" spans="1:8" x14ac:dyDescent="0.25">
      <c r="A13" s="16">
        <v>10</v>
      </c>
      <c r="B13" s="15" t="s">
        <v>97</v>
      </c>
      <c r="C13" s="15"/>
      <c r="D13" s="17">
        <v>68955.259999999995</v>
      </c>
      <c r="E13" s="17">
        <v>58652.5</v>
      </c>
      <c r="F13" s="15">
        <v>85.06</v>
      </c>
      <c r="G13" s="15" t="s">
        <v>107</v>
      </c>
      <c r="H13" s="15">
        <v>2019</v>
      </c>
    </row>
    <row r="14" spans="1:8" x14ac:dyDescent="0.25">
      <c r="A14" s="16">
        <v>10</v>
      </c>
      <c r="B14" s="15" t="s">
        <v>97</v>
      </c>
      <c r="C14" s="15"/>
      <c r="D14" s="17">
        <v>68023.69</v>
      </c>
      <c r="E14" s="17">
        <v>78908.990000000005</v>
      </c>
      <c r="F14" s="15">
        <v>116</v>
      </c>
      <c r="G14" s="15" t="s">
        <v>108</v>
      </c>
      <c r="H14" s="15">
        <v>2019</v>
      </c>
    </row>
    <row r="15" spans="1:8" x14ac:dyDescent="0.25">
      <c r="A15" s="16">
        <v>10</v>
      </c>
      <c r="B15" s="15" t="s">
        <v>97</v>
      </c>
      <c r="C15" s="15"/>
      <c r="D15" s="17">
        <v>68141.539999999994</v>
      </c>
      <c r="E15" s="17">
        <v>74361.179999999993</v>
      </c>
      <c r="F15" s="15">
        <v>109.13</v>
      </c>
      <c r="G15" s="15" t="s">
        <v>109</v>
      </c>
      <c r="H15" s="15">
        <v>2019</v>
      </c>
    </row>
    <row r="16" spans="1:8" x14ac:dyDescent="0.25">
      <c r="A16" s="21" t="s">
        <v>110</v>
      </c>
      <c r="B16" s="18"/>
      <c r="C16" s="18"/>
      <c r="D16" s="19">
        <v>806190.78</v>
      </c>
      <c r="E16" s="19">
        <v>775970.02</v>
      </c>
      <c r="F16" s="18">
        <v>96.25</v>
      </c>
      <c r="G16" s="18"/>
      <c r="H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Казачья, д. 3 в</vt:lpstr>
      <vt:lpstr>Работы  2019 </vt:lpstr>
      <vt:lpstr>справка</vt:lpstr>
      <vt:lpstr>'Казачья, д. 3 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2019-02-04T01:06:49Z</cp:lastPrinted>
  <dcterms:created xsi:type="dcterms:W3CDTF">2018-02-13T05:54:21Z</dcterms:created>
  <dcterms:modified xsi:type="dcterms:W3CDTF">2020-03-18T22:23:30Z</dcterms:modified>
</cp:coreProperties>
</file>