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Украинский бульвар, д. 7" sheetId="1" r:id="rId1"/>
    <sheet name="Работы 2019" sheetId="2" r:id="rId2"/>
    <sheet name="Справка" sheetId="3" r:id="rId3"/>
  </sheets>
  <externalReferences>
    <externalReference r:id="rId4"/>
  </externalReferences>
  <definedNames>
    <definedName name="_xlnm._FilterDatabase" localSheetId="1" hidden="1">'Работы 2019'!$A$3:$E$51</definedName>
    <definedName name="_xlnm.Print_Area" localSheetId="0">'Украинский бульвар, д. 7'!$A$1:$D$79</definedName>
  </definedNames>
  <calcPr calcId="145621"/>
</workbook>
</file>

<file path=xl/calcChain.xml><?xml version="1.0" encoding="utf-8"?>
<calcChain xmlns="http://schemas.openxmlformats.org/spreadsheetml/2006/main">
  <c r="B65" i="1" l="1"/>
  <c r="B67" i="1"/>
  <c r="B43" i="1"/>
  <c r="B12" i="1" l="1"/>
  <c r="B15" i="1"/>
  <c r="B18" i="1"/>
  <c r="B59" i="1"/>
  <c r="B62" i="1"/>
  <c r="B7" i="1"/>
  <c r="B28" i="1"/>
  <c r="B21" i="1"/>
  <c r="B9" i="1"/>
  <c r="B8" i="1" s="1"/>
  <c r="B10" i="1" s="1"/>
  <c r="B76" i="1" l="1"/>
  <c r="H76" i="1" s="1"/>
  <c r="B75" i="1"/>
  <c r="B74" i="1" s="1"/>
  <c r="B77" i="1" l="1"/>
  <c r="B78" i="1" l="1"/>
  <c r="B79" i="1" s="1"/>
</calcChain>
</file>

<file path=xl/sharedStrings.xml><?xml version="1.0" encoding="utf-8"?>
<sst xmlns="http://schemas.openxmlformats.org/spreadsheetml/2006/main" count="319" uniqueCount="167">
  <si>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</si>
  <si>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</si>
  <si>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</si>
  <si>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</si>
  <si>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</si>
  <si>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</si>
  <si>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</si>
  <si>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</si>
  <si>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</si>
  <si>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</si>
  <si>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</si>
  <si>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шт.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</si>
  <si>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</si>
  <si>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</si>
  <si>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</si>
  <si>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</si>
  <si>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</si>
  <si>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</si>
  <si>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</si>
  <si>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</si>
  <si>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</si>
  <si>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</si>
  <si>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</si>
  <si>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</si>
  <si>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</si>
  <si>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</si>
  <si>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</si>
  <si>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</si>
  <si>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</si>
  <si>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1 стояк</t>
  </si>
  <si>
    <t>Дератизация</t>
  </si>
  <si>
    <t>Устранение свищей хомутами</t>
  </si>
  <si>
    <t>Адрес: Украинский бульвар, д. 7</t>
  </si>
  <si>
    <t>Установка светильников с датчиком на движение</t>
  </si>
  <si>
    <t>раз</t>
  </si>
  <si>
    <t>осмотр подвала</t>
  </si>
  <si>
    <t>Утепление вентпродухов изовером и монтажной пеной</t>
  </si>
  <si>
    <t>Отпуск цветочной рассады</t>
  </si>
  <si>
    <t>Закрытие и открытие стояков</t>
  </si>
  <si>
    <t>Кол-во</t>
  </si>
  <si>
    <t>Ед.изм</t>
  </si>
  <si>
    <t>Наименование работ</t>
  </si>
  <si>
    <t xml:space="preserve">По адресу УКРАИНСКИЙ б-р д.7                                           </t>
  </si>
  <si>
    <t>Доходы по дому:</t>
  </si>
  <si>
    <t>Расходы по снятию показаний с ИПУ по электроэнергии</t>
  </si>
  <si>
    <t>Справка об уровне сбора платы за жилое помещение по состоянию на 12.03.2020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</si>
  <si>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</si>
  <si>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</si>
  <si>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</si>
  <si>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</si>
  <si>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</si>
  <si>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</si>
  <si>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</si>
  <si>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</si>
  <si>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</si>
  <si>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2</t>
  </si>
  <si>
    <t>09</t>
  </si>
  <si>
    <t>УКРАИНСКИЙ б-р д.7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</si>
  <si>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</si>
  <si>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</si>
  <si>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</si>
  <si>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</si>
  <si>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</si>
  <si>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</si>
  <si>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</si>
  <si>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</si>
  <si>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</si>
  <si>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</si>
  <si>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</si>
  <si>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</si>
  <si>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</si>
  <si>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</si>
  <si>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</si>
  <si>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</si>
  <si>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</si>
  <si>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</si>
  <si>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</si>
  <si>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</si>
  <si>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</si>
  <si>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</si>
  <si>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Замена электрической лампы накаливания</t>
  </si>
  <si>
    <t>Замена электровыключателей</t>
  </si>
  <si>
    <t>Замена электропатрона с материалами при открытой арматуре</t>
  </si>
  <si>
    <t>Замена электропроводки</t>
  </si>
  <si>
    <t>Исполнение заявок не связаных с ремонтом</t>
  </si>
  <si>
    <t>Организация мест накоп.ртуть сод-х ламп 3,4 кв. 2019г. К=0,6;0,8;0,85;</t>
  </si>
  <si>
    <t>Очистка канализационной сети</t>
  </si>
  <si>
    <t>Очистка козырька над входом в подъезд от различного вида мусора</t>
  </si>
  <si>
    <t>Очистка подвала, Украинский бульвар д.7</t>
  </si>
  <si>
    <t>дом</t>
  </si>
  <si>
    <t>Проливка швов битумом</t>
  </si>
  <si>
    <t>Протяжка контактов на электроприборах</t>
  </si>
  <si>
    <t>Прочистка вентиляции</t>
  </si>
  <si>
    <t>Прочистка патрубков и вентканалов д.100 мм в зимний период</t>
  </si>
  <si>
    <t>Ремонт металлической двери</t>
  </si>
  <si>
    <t>Смена вентиля до 20 мм</t>
  </si>
  <si>
    <t>Смена резьб (для всех диаметров с применением электросварочных работ)</t>
  </si>
  <si>
    <t>Смена труб ХВС и ГВС д. 25</t>
  </si>
  <si>
    <t>Смена труб ХВС и ГВС д.20</t>
  </si>
  <si>
    <t>Содержание ДРС 1,2 кв.2019 г. к=0,8</t>
  </si>
  <si>
    <t>Содержание ДРС 3,4 кв. 2019 г. коэф. 0,8</t>
  </si>
  <si>
    <t>Сплошное наклеивание кровельного покрытия с ремонтом воронки вн-го вод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</si>
  <si>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</si>
  <si>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</si>
  <si>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</si>
  <si>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</si>
  <si>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</si>
  <si>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</si>
  <si>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Установка деревянного блока ( коробка+ 2 полотна)</t>
  </si>
  <si>
    <t>Устройство соединения эл. проводов с использованием эл.зажимов</t>
  </si>
  <si>
    <t>1 соед.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</si>
  <si>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</si>
  <si>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</si>
  <si>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</si>
  <si>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</si>
  <si>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сброс воздуха со стояков отопления</t>
  </si>
  <si>
    <t>№ раб</t>
  </si>
  <si>
    <t>руб.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</si>
  <si>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</si>
  <si>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</si>
  <si>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</si>
  <si>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</si>
  <si>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</si>
  <si>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</si>
  <si>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</si>
  <si>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</si>
  <si>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 ) на 31.12.2020 г. 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</si>
  <si>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</si>
  <si>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</si>
  <si>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</si>
  <si>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</si>
  <si>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</si>
  <si>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</si>
  <si>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</si>
  <si>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</si>
  <si>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</si>
  <si>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</si>
  <si>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</si>
  <si>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</si>
  <si>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</si>
  <si>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Содержание ДРС 1,2 кв. 2020 г. коэф. 0,8</t>
  </si>
  <si>
    <t>Содержание ДРС 3,4 кв. 2020 г. коэф.0,8;0,85;0,9;1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</si>
  <si>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</si>
  <si>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</si>
  <si>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Дезинсекция "ЗКДС"</t>
  </si>
  <si>
    <t>Завоз песка на песочницы детских площадок</t>
  </si>
  <si>
    <t>м3</t>
  </si>
  <si>
    <t>устройство искусственных неровностей (лежачих полицейских)</t>
  </si>
  <si>
    <t>Вывод холодной воды с подвала для хоз. нужд</t>
  </si>
  <si>
    <t>Отключение отопления</t>
  </si>
  <si>
    <t>Прочистка внутренней канализационной сети</t>
  </si>
  <si>
    <t>1м</t>
  </si>
  <si>
    <t>Сброс воздуха со стояков отопления с использованием а/м газель</t>
  </si>
  <si>
    <t>Смена задвижек д.80</t>
  </si>
  <si>
    <t>Смена труб ХВС д.32</t>
  </si>
  <si>
    <t>Масляная окраска с последующей теплоизоляцией (пенофол) теплового узла</t>
  </si>
  <si>
    <t>узел</t>
  </si>
  <si>
    <t>Освещение теплового узла</t>
  </si>
  <si>
    <t>Осмотр подвала</t>
  </si>
  <si>
    <t>1 дом</t>
  </si>
  <si>
    <t>Очистка теплового узла</t>
  </si>
  <si>
    <t>т\у</t>
  </si>
  <si>
    <t>Покраска, ищоляция труб отопления (Укр7)</t>
  </si>
  <si>
    <t>Проведение профилактических работ шкафов учета электропотребления</t>
  </si>
  <si>
    <t>Промазка мест повреждения кровли из рулонных материалов</t>
  </si>
  <si>
    <t>Смена стекл</t>
  </si>
  <si>
    <t>Устройство перегородок из кирпича на вводе труб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</si>
</sst>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9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8" fillId="0" borderId="2" xfId="3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4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43" fontId="4" fillId="0" borderId="2" xfId="3" applyFont="1" applyFill="1" applyBorder="1" applyAlignment="1">
      <alignment horizontal="center" vertical="center" wrapText="1"/>
    </xf>
    <xf numFmtId="164" fontId="14" fillId="0" borderId="2" xfId="0" applyNumberFormat="1" applyFont="1" applyFill="1" applyBorder="1"/>
    <xf numFmtId="164" fontId="0" fillId="0" borderId="2" xfId="0" applyNumberFormat="1" applyFill="1" applyBorder="1"/>
    <xf numFmtId="49" fontId="0" fillId="0" borderId="2" xfId="0" applyNumberFormat="1" applyFill="1" applyBorder="1"/>
    <xf numFmtId="0" fontId="0" fillId="0" borderId="0" xfId="0"/>
    <xf numFmtId="0" fontId="0" fillId="0" borderId="0" xfId="0" applyAlignment="1">
      <alignment horizontal="center"/>
    </xf>
    <xf numFmtId="0" fontId="0" fillId="34" borderId="2" xfId="0" applyFont="1" applyFill="1" applyBorder="1" applyAlignment="1">
      <alignment horizontal="center" vertical="center" wrapText="1"/>
    </xf>
    <xf numFmtId="0" fontId="0" fillId="3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0" xfId="0"/>
    <xf numFmtId="0" fontId="30" fillId="33" borderId="11" xfId="0" applyNumberFormat="1" applyFont="1" applyFill="1" applyBorder="1" applyAlignment="1" applyProtection="1">
      <alignment horizontal="center" vertical="top" wrapText="1"/>
    </xf>
    <xf numFmtId="0" fontId="30" fillId="33" borderId="11" xfId="0" applyNumberFormat="1" applyFont="1" applyFill="1" applyBorder="1" applyAlignment="1" applyProtection="1">
      <alignment horizontal="left" vertical="top" wrapText="1"/>
    </xf>
    <xf numFmtId="0" fontId="30" fillId="33" borderId="11" xfId="0" applyNumberFormat="1" applyFont="1" applyFill="1" applyBorder="1" applyAlignment="1" applyProtection="1">
      <alignment horizontal="left" vertical="center" wrapText="1"/>
    </xf>
    <xf numFmtId="0" fontId="30" fillId="33" borderId="12" xfId="0" applyNumberFormat="1" applyFont="1" applyFill="1" applyBorder="1" applyAlignment="1" applyProtection="1">
      <alignment horizontal="left" vertical="center" wrapText="1"/>
    </xf>
    <xf numFmtId="4" fontId="30" fillId="33" borderId="11" xfId="0" applyNumberFormat="1" applyFont="1" applyFill="1" applyBorder="1" applyAlignment="1" applyProtection="1">
      <alignment horizontal="center" vertical="top" wrapText="1"/>
    </xf>
    <xf numFmtId="2" fontId="30" fillId="33" borderId="11" xfId="0" applyNumberFormat="1" applyFont="1" applyFill="1" applyBorder="1" applyAlignment="1" applyProtection="1">
      <alignment horizontal="center" vertical="top" wrapText="1"/>
    </xf>
    <xf numFmtId="0" fontId="30" fillId="33" borderId="11" xfId="0" applyNumberFormat="1" applyFont="1" applyFill="1" applyBorder="1" applyAlignment="1" applyProtection="1">
      <alignment horizontal="center" vertical="center" wrapText="1"/>
    </xf>
    <xf numFmtId="4" fontId="30" fillId="33" borderId="11" xfId="0" applyNumberFormat="1" applyFont="1" applyFill="1" applyBorder="1" applyAlignment="1" applyProtection="1">
      <alignment horizontal="center" vertical="center" wrapText="1"/>
    </xf>
    <xf numFmtId="2" fontId="30" fillId="33" borderId="11" xfId="0" applyNumberFormat="1" applyFont="1" applyFill="1" applyBorder="1" applyAlignment="1" applyProtection="1">
      <alignment horizontal="center" vertical="center" wrapText="1"/>
    </xf>
    <xf numFmtId="49" fontId="0" fillId="0" borderId="15" xfId="0" applyNumberFormat="1" applyFill="1" applyBorder="1"/>
    <xf numFmtId="164" fontId="0" fillId="0" borderId="15" xfId="0" applyNumberFormat="1" applyFill="1" applyBorder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0" fillId="33" borderId="12" xfId="0" applyNumberFormat="1" applyFont="1" applyFill="1" applyBorder="1" applyAlignment="1" applyProtection="1">
      <alignment horizontal="center" vertical="top" wrapText="1"/>
    </xf>
    <xf numFmtId="0" fontId="30" fillId="33" borderId="13" xfId="0" applyNumberFormat="1" applyFont="1" applyFill="1" applyBorder="1" applyAlignment="1" applyProtection="1">
      <alignment horizontal="center" vertical="top" wrapText="1"/>
    </xf>
    <xf numFmtId="0" fontId="29" fillId="33" borderId="0" xfId="0" applyNumberFormat="1" applyFont="1" applyFill="1" applyBorder="1" applyAlignment="1" applyProtection="1">
      <alignment horizontal="center" vertical="top" wrapText="1"/>
    </xf>
    <xf numFmtId="0" fontId="30" fillId="33" borderId="14" xfId="0" applyNumberFormat="1" applyFont="1" applyFill="1" applyBorder="1" applyAlignment="1" applyProtection="1">
      <alignment horizontal="left" vertical="center" wrapText="1"/>
    </xf>
    <xf numFmtId="0" fontId="30" fillId="33" borderId="13" xfId="0" applyNumberFormat="1" applyFont="1" applyFill="1" applyBorder="1" applyAlignment="1" applyProtection="1">
      <alignment horizontal="left" vertical="center" wrapText="1"/>
    </xf>
    <xf numFmtId="0" fontId="30" fillId="33" borderId="12" xfId="0" applyNumberFormat="1" applyFont="1" applyFill="1" applyBorder="1" applyAlignment="1" applyProtection="1">
      <alignment horizontal="center" vertical="center" wrapText="1"/>
    </xf>
    <xf numFmtId="0" fontId="30" fillId="33" borderId="14" xfId="0" applyNumberFormat="1" applyFont="1" applyFill="1" applyBorder="1" applyAlignment="1" applyProtection="1">
      <alignment horizontal="center" vertical="center" wrapText="1"/>
    </xf>
    <xf numFmtId="0" fontId="30" fillId="33" borderId="13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9"/>
  <sheetViews>
    <sheetView tabSelected="1" workbookViewId="0">
      <pane ySplit="3" topLeftCell="A70" activePane="bottomLeft" state="frozen"/>
      <selection pane="bottomLeft" activeCell="B66" sqref="B66"/>
    </sheetView>
  </sheetViews>
  <sheetFormatPr defaultRowHeight="15" x14ac:dyDescent="0.25"/>
  <cols>
    <col min="1" max="1" width="73.5703125" style="5" customWidth="1"/>
    <col min="2" max="2" width="20.42578125" style="7" customWidth="1"/>
    <col min="3" max="3" width="12.140625" style="3" customWidth="1"/>
    <col min="4" max="4" width="16.285156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2.75" customHeight="1" x14ac:dyDescent="0.25">
      <c r="A1" s="57" t="s">
        <v>7</v>
      </c>
      <c r="B1" s="57"/>
      <c r="C1" s="57"/>
      <c r="D1" s="57"/>
    </row>
    <row r="2" spans="1:4" s="8" customFormat="1" ht="15.75" x14ac:dyDescent="0.25">
      <c r="A2" s="31" t="s">
        <v>32</v>
      </c>
      <c r="B2" s="59" t="s">
        <v>118</v>
      </c>
      <c r="C2" s="59"/>
      <c r="D2" s="59"/>
    </row>
    <row r="3" spans="1:4" ht="57" x14ac:dyDescent="0.25">
      <c r="A3" s="9" t="s">
        <v>2</v>
      </c>
      <c r="B3" s="10" t="s">
        <v>28</v>
      </c>
      <c r="C3" s="11" t="s">
        <v>0</v>
      </c>
      <c r="D3" s="35" t="s">
        <v>1</v>
      </c>
    </row>
    <row r="4" spans="1:4" x14ac:dyDescent="0.25">
      <c r="A4" s="60" t="s">
        <v>43</v>
      </c>
      <c r="B4" s="60"/>
      <c r="C4" s="60"/>
      <c r="D4" s="60"/>
    </row>
    <row r="5" spans="1:4" x14ac:dyDescent="0.25">
      <c r="A5" s="13" t="s">
        <v>119</v>
      </c>
      <c r="B5" s="27">
        <v>816772.34</v>
      </c>
      <c r="C5" s="19" t="s">
        <v>117</v>
      </c>
      <c r="D5" s="12"/>
    </row>
    <row r="6" spans="1:4" x14ac:dyDescent="0.25">
      <c r="A6" s="13" t="s">
        <v>120</v>
      </c>
      <c r="B6" s="27">
        <v>919706.02</v>
      </c>
      <c r="C6" s="19" t="s">
        <v>117</v>
      </c>
      <c r="D6" s="12"/>
    </row>
    <row r="7" spans="1:4" x14ac:dyDescent="0.25">
      <c r="A7" s="13" t="s">
        <v>121</v>
      </c>
      <c r="B7" s="27">
        <f>B6-B5</f>
        <v>102933.68000000005</v>
      </c>
      <c r="C7" s="19" t="s">
        <v>117</v>
      </c>
      <c r="D7" s="12"/>
    </row>
    <row r="8" spans="1:4" x14ac:dyDescent="0.25">
      <c r="A8" s="14" t="s">
        <v>8</v>
      </c>
      <c r="B8" s="27">
        <f>B9</f>
        <v>13543.68</v>
      </c>
      <c r="C8" s="19" t="s">
        <v>117</v>
      </c>
      <c r="D8" s="12"/>
    </row>
    <row r="9" spans="1:4" x14ac:dyDescent="0.25">
      <c r="A9" s="15" t="s">
        <v>9</v>
      </c>
      <c r="B9" s="28">
        <f>528.64*12+600*12</f>
        <v>13543.68</v>
      </c>
      <c r="C9" s="17" t="s">
        <v>117</v>
      </c>
      <c r="D9" s="12"/>
    </row>
    <row r="10" spans="1:4" x14ac:dyDescent="0.25">
      <c r="A10" s="16" t="s">
        <v>122</v>
      </c>
      <c r="B10" s="29">
        <f>B5+B8-B9</f>
        <v>816772.34</v>
      </c>
      <c r="C10" s="19" t="s">
        <v>117</v>
      </c>
      <c r="D10" s="18"/>
    </row>
    <row r="11" spans="1:4" x14ac:dyDescent="0.25">
      <c r="A11" s="58" t="s">
        <v>10</v>
      </c>
      <c r="B11" s="58"/>
      <c r="C11" s="58"/>
      <c r="D11" s="58"/>
    </row>
    <row r="12" spans="1:4" ht="15.75" thickBot="1" x14ac:dyDescent="0.3">
      <c r="A12" s="20" t="s">
        <v>12</v>
      </c>
      <c r="B12" s="29">
        <f>SUM(B13:B14)</f>
        <v>142451.64000000001</v>
      </c>
      <c r="C12" s="19" t="s">
        <v>117</v>
      </c>
      <c r="D12" s="18"/>
    </row>
    <row r="13" spans="1:4" s="45" customFormat="1" ht="15.75" thickBot="1" x14ac:dyDescent="0.3">
      <c r="A13" s="55" t="s">
        <v>138</v>
      </c>
      <c r="B13" s="56">
        <v>69725.399999999994</v>
      </c>
      <c r="C13" s="55" t="s">
        <v>5</v>
      </c>
      <c r="D13" s="56">
        <v>17652</v>
      </c>
    </row>
    <row r="14" spans="1:4" s="45" customFormat="1" ht="15.75" thickBot="1" x14ac:dyDescent="0.3">
      <c r="A14" s="55" t="s">
        <v>139</v>
      </c>
      <c r="B14" s="56">
        <v>72726.240000000005</v>
      </c>
      <c r="C14" s="55" t="s">
        <v>4</v>
      </c>
      <c r="D14" s="56">
        <v>17652</v>
      </c>
    </row>
    <row r="15" spans="1:4" ht="29.25" thickBot="1" x14ac:dyDescent="0.3">
      <c r="A15" s="20" t="s">
        <v>13</v>
      </c>
      <c r="B15" s="29">
        <f>SUM(B16:B17)</f>
        <v>60352.92</v>
      </c>
      <c r="C15" s="19" t="s">
        <v>117</v>
      </c>
      <c r="D15" s="18"/>
    </row>
    <row r="16" spans="1:4" s="45" customFormat="1" ht="15.75" thickBot="1" x14ac:dyDescent="0.3">
      <c r="A16" s="55" t="s">
        <v>134</v>
      </c>
      <c r="B16" s="56">
        <v>29302.82</v>
      </c>
      <c r="C16" s="55" t="s">
        <v>4</v>
      </c>
      <c r="D16" s="56">
        <v>17652.3</v>
      </c>
    </row>
    <row r="17" spans="1:4" s="45" customFormat="1" ht="15.75" thickBot="1" x14ac:dyDescent="0.3">
      <c r="A17" s="55" t="s">
        <v>135</v>
      </c>
      <c r="B17" s="56">
        <v>31050.1</v>
      </c>
      <c r="C17" s="55" t="s">
        <v>4</v>
      </c>
      <c r="D17" s="56">
        <v>16342.16</v>
      </c>
    </row>
    <row r="18" spans="1:4" ht="15.75" thickBot="1" x14ac:dyDescent="0.3">
      <c r="A18" s="20" t="s">
        <v>14</v>
      </c>
      <c r="B18" s="29">
        <f>SUM(B19:B20)</f>
        <v>8924.4599999999991</v>
      </c>
      <c r="C18" s="19" t="s">
        <v>117</v>
      </c>
      <c r="D18" s="23"/>
    </row>
    <row r="19" spans="1:4" s="45" customFormat="1" ht="15.75" thickBot="1" x14ac:dyDescent="0.3">
      <c r="A19" s="55" t="s">
        <v>127</v>
      </c>
      <c r="B19" s="56">
        <v>8924.4599999999991</v>
      </c>
      <c r="C19" s="55" t="s">
        <v>15</v>
      </c>
      <c r="D19" s="56">
        <v>138</v>
      </c>
    </row>
    <row r="20" spans="1:4" s="21" customFormat="1" x14ac:dyDescent="0.25">
      <c r="A20" s="32"/>
      <c r="B20" s="33"/>
      <c r="C20" s="34"/>
      <c r="D20" s="34"/>
    </row>
    <row r="21" spans="1:4" ht="29.25" thickBot="1" x14ac:dyDescent="0.3">
      <c r="A21" s="20" t="s">
        <v>16</v>
      </c>
      <c r="B21" s="29">
        <f>SUM(B22:B27)</f>
        <v>19946.760000000002</v>
      </c>
      <c r="C21" s="19" t="s">
        <v>117</v>
      </c>
      <c r="D21" s="18"/>
    </row>
    <row r="22" spans="1:4" s="45" customFormat="1" ht="15.75" thickBot="1" x14ac:dyDescent="0.3">
      <c r="A22" s="55" t="s">
        <v>128</v>
      </c>
      <c r="B22" s="56">
        <v>1765.2</v>
      </c>
      <c r="C22" s="55" t="s">
        <v>4</v>
      </c>
      <c r="D22" s="56">
        <v>17652</v>
      </c>
    </row>
    <row r="23" spans="1:4" s="45" customFormat="1" ht="15.75" thickBot="1" x14ac:dyDescent="0.3">
      <c r="A23" s="55" t="s">
        <v>129</v>
      </c>
      <c r="B23" s="56">
        <v>1588.68</v>
      </c>
      <c r="C23" s="55" t="s">
        <v>4</v>
      </c>
      <c r="D23" s="56">
        <v>17652</v>
      </c>
    </row>
    <row r="24" spans="1:4" s="45" customFormat="1" ht="15.75" thickBot="1" x14ac:dyDescent="0.3">
      <c r="A24" s="55" t="s">
        <v>130</v>
      </c>
      <c r="B24" s="56">
        <v>1588.68</v>
      </c>
      <c r="C24" s="55" t="s">
        <v>4</v>
      </c>
      <c r="D24" s="56">
        <v>17652</v>
      </c>
    </row>
    <row r="25" spans="1:4" s="45" customFormat="1" ht="15.75" thickBot="1" x14ac:dyDescent="0.3">
      <c r="A25" s="55" t="s">
        <v>131</v>
      </c>
      <c r="B25" s="56">
        <v>1588.68</v>
      </c>
      <c r="C25" s="55" t="s">
        <v>4</v>
      </c>
      <c r="D25" s="56">
        <v>17652</v>
      </c>
    </row>
    <row r="26" spans="1:4" s="45" customFormat="1" ht="15.75" thickBot="1" x14ac:dyDescent="0.3">
      <c r="A26" s="55" t="s">
        <v>132</v>
      </c>
      <c r="B26" s="56">
        <v>6707.76</v>
      </c>
      <c r="C26" s="55" t="s">
        <v>4</v>
      </c>
      <c r="D26" s="56">
        <v>17652</v>
      </c>
    </row>
    <row r="27" spans="1:4" s="45" customFormat="1" ht="15.75" thickBot="1" x14ac:dyDescent="0.3">
      <c r="A27" s="55" t="s">
        <v>133</v>
      </c>
      <c r="B27" s="56">
        <v>6707.76</v>
      </c>
      <c r="C27" s="55" t="s">
        <v>4</v>
      </c>
      <c r="D27" s="56">
        <v>17652</v>
      </c>
    </row>
    <row r="28" spans="1:4" ht="43.5" thickBot="1" x14ac:dyDescent="0.3">
      <c r="A28" s="20" t="s">
        <v>17</v>
      </c>
      <c r="B28" s="29">
        <f>SUM(B29:B42)</f>
        <v>95121.329999999987</v>
      </c>
      <c r="C28" s="19" t="s">
        <v>117</v>
      </c>
      <c r="D28" s="24"/>
    </row>
    <row r="29" spans="1:4" s="45" customFormat="1" ht="15.75" thickBot="1" x14ac:dyDescent="0.3">
      <c r="A29" s="55" t="s">
        <v>80</v>
      </c>
      <c r="B29" s="56">
        <v>1032.2</v>
      </c>
      <c r="C29" s="55" t="s">
        <v>11</v>
      </c>
      <c r="D29" s="56">
        <v>13</v>
      </c>
    </row>
    <row r="30" spans="1:4" s="45" customFormat="1" ht="15.75" thickBot="1" x14ac:dyDescent="0.3">
      <c r="A30" s="55" t="s">
        <v>82</v>
      </c>
      <c r="B30" s="56">
        <v>230.61</v>
      </c>
      <c r="C30" s="55" t="s">
        <v>11</v>
      </c>
      <c r="D30" s="56">
        <v>1</v>
      </c>
    </row>
    <row r="31" spans="1:4" s="45" customFormat="1" ht="15.75" thickBot="1" x14ac:dyDescent="0.3">
      <c r="A31" s="55" t="s">
        <v>84</v>
      </c>
      <c r="B31" s="56">
        <v>464.72</v>
      </c>
      <c r="C31" s="55" t="s">
        <v>11</v>
      </c>
      <c r="D31" s="56">
        <v>2</v>
      </c>
    </row>
    <row r="32" spans="1:4" s="45" customFormat="1" ht="15.75" thickBot="1" x14ac:dyDescent="0.3">
      <c r="A32" s="55" t="s">
        <v>155</v>
      </c>
      <c r="B32" s="56">
        <v>12295.08</v>
      </c>
      <c r="C32" s="55" t="s">
        <v>156</v>
      </c>
      <c r="D32" s="56">
        <v>1</v>
      </c>
    </row>
    <row r="33" spans="1:5" s="45" customFormat="1" ht="15.75" thickBot="1" x14ac:dyDescent="0.3">
      <c r="A33" s="55" t="s">
        <v>157</v>
      </c>
      <c r="B33" s="56">
        <v>1614.39</v>
      </c>
      <c r="C33" s="55" t="s">
        <v>156</v>
      </c>
      <c r="D33" s="56">
        <v>1</v>
      </c>
    </row>
    <row r="34" spans="1:5" s="45" customFormat="1" ht="15.75" thickBot="1" x14ac:dyDescent="0.3">
      <c r="A34" s="55" t="s">
        <v>158</v>
      </c>
      <c r="B34" s="56">
        <v>762.86</v>
      </c>
      <c r="C34" s="55" t="s">
        <v>159</v>
      </c>
      <c r="D34" s="56">
        <v>2</v>
      </c>
    </row>
    <row r="35" spans="1:5" s="45" customFormat="1" ht="15.75" thickBot="1" x14ac:dyDescent="0.3">
      <c r="A35" s="55" t="s">
        <v>160</v>
      </c>
      <c r="B35" s="56">
        <v>2300.84</v>
      </c>
      <c r="C35" s="55" t="s">
        <v>161</v>
      </c>
      <c r="D35" s="56">
        <v>1</v>
      </c>
    </row>
    <row r="36" spans="1:5" s="45" customFormat="1" ht="15.75" thickBot="1" x14ac:dyDescent="0.3">
      <c r="A36" s="55" t="s">
        <v>162</v>
      </c>
      <c r="B36" s="56">
        <v>42506</v>
      </c>
      <c r="C36" s="55" t="s">
        <v>159</v>
      </c>
      <c r="D36" s="56">
        <v>1</v>
      </c>
    </row>
    <row r="37" spans="1:5" s="45" customFormat="1" ht="15.75" thickBot="1" x14ac:dyDescent="0.3">
      <c r="A37" s="55" t="s">
        <v>163</v>
      </c>
      <c r="B37" s="56">
        <v>603.24</v>
      </c>
      <c r="C37" s="55" t="s">
        <v>11</v>
      </c>
      <c r="D37" s="56">
        <v>4</v>
      </c>
    </row>
    <row r="38" spans="1:5" s="45" customFormat="1" ht="15.75" thickBot="1" x14ac:dyDescent="0.3">
      <c r="A38" s="55" t="s">
        <v>164</v>
      </c>
      <c r="B38" s="56">
        <v>6208.06</v>
      </c>
      <c r="C38" s="55" t="s">
        <v>5</v>
      </c>
      <c r="D38" s="56">
        <v>38</v>
      </c>
    </row>
    <row r="39" spans="1:5" s="45" customFormat="1" ht="15.75" thickBot="1" x14ac:dyDescent="0.3">
      <c r="A39" s="55" t="s">
        <v>94</v>
      </c>
      <c r="B39" s="56">
        <v>2155.67</v>
      </c>
      <c r="C39" s="55" t="s">
        <v>11</v>
      </c>
      <c r="D39" s="56">
        <v>1</v>
      </c>
    </row>
    <row r="40" spans="1:5" s="45" customFormat="1" ht="15.75" thickBot="1" x14ac:dyDescent="0.3">
      <c r="A40" s="55" t="s">
        <v>165</v>
      </c>
      <c r="B40" s="56">
        <v>1898.29</v>
      </c>
      <c r="C40" s="55" t="s">
        <v>4</v>
      </c>
      <c r="D40" s="56">
        <v>2.5499999999999998</v>
      </c>
    </row>
    <row r="41" spans="1:5" s="45" customFormat="1" ht="15.75" thickBot="1" x14ac:dyDescent="0.3">
      <c r="A41" s="55" t="s">
        <v>101</v>
      </c>
      <c r="B41" s="56">
        <v>19467</v>
      </c>
      <c r="C41" s="55" t="s">
        <v>4</v>
      </c>
      <c r="D41" s="56">
        <v>90</v>
      </c>
    </row>
    <row r="42" spans="1:5" s="45" customFormat="1" ht="15.75" thickBot="1" x14ac:dyDescent="0.3">
      <c r="A42" s="55" t="s">
        <v>166</v>
      </c>
      <c r="B42" s="56">
        <v>3582.37</v>
      </c>
      <c r="C42" s="55" t="s">
        <v>11</v>
      </c>
      <c r="D42" s="56">
        <v>1</v>
      </c>
    </row>
    <row r="43" spans="1:5" ht="43.5" thickBot="1" x14ac:dyDescent="0.3">
      <c r="A43" s="20" t="s">
        <v>18</v>
      </c>
      <c r="B43" s="29">
        <f>SUM(B44:B55)</f>
        <v>48428.03</v>
      </c>
      <c r="C43" s="19" t="s">
        <v>117</v>
      </c>
      <c r="D43" s="18"/>
      <c r="E43" s="4" t="s">
        <v>3</v>
      </c>
    </row>
    <row r="44" spans="1:5" s="45" customFormat="1" ht="15.75" thickBot="1" x14ac:dyDescent="0.3">
      <c r="A44" s="55" t="s">
        <v>148</v>
      </c>
      <c r="B44" s="56">
        <v>2152.4699999999998</v>
      </c>
      <c r="C44" s="55" t="s">
        <v>11</v>
      </c>
      <c r="D44" s="56">
        <v>1</v>
      </c>
    </row>
    <row r="45" spans="1:5" s="45" customFormat="1" ht="15.75" thickBot="1" x14ac:dyDescent="0.3">
      <c r="A45" s="55" t="s">
        <v>76</v>
      </c>
      <c r="B45" s="56">
        <v>5104.3500000000004</v>
      </c>
      <c r="C45" s="55" t="s">
        <v>77</v>
      </c>
      <c r="D45" s="56">
        <v>9</v>
      </c>
    </row>
    <row r="46" spans="1:5" s="45" customFormat="1" ht="15.75" thickBot="1" x14ac:dyDescent="0.3">
      <c r="A46" s="55" t="s">
        <v>38</v>
      </c>
      <c r="B46" s="56">
        <v>3237.44</v>
      </c>
      <c r="C46" s="55" t="s">
        <v>29</v>
      </c>
      <c r="D46" s="56">
        <v>4</v>
      </c>
    </row>
    <row r="47" spans="1:5" s="45" customFormat="1" ht="15.75" thickBot="1" x14ac:dyDescent="0.3">
      <c r="A47" s="55" t="s">
        <v>149</v>
      </c>
      <c r="B47" s="56">
        <v>1117.43</v>
      </c>
      <c r="C47" s="55" t="s">
        <v>11</v>
      </c>
      <c r="D47" s="56">
        <v>1</v>
      </c>
    </row>
    <row r="48" spans="1:5" s="45" customFormat="1" ht="15.75" thickBot="1" x14ac:dyDescent="0.3">
      <c r="A48" s="55" t="s">
        <v>86</v>
      </c>
      <c r="B48" s="56">
        <v>2229.7600000000002</v>
      </c>
      <c r="C48" s="55" t="s">
        <v>5</v>
      </c>
      <c r="D48" s="56">
        <v>16</v>
      </c>
    </row>
    <row r="49" spans="1:4" s="45" customFormat="1" ht="15.75" thickBot="1" x14ac:dyDescent="0.3">
      <c r="A49" s="55" t="s">
        <v>150</v>
      </c>
      <c r="B49" s="56">
        <v>3924</v>
      </c>
      <c r="C49" s="55" t="s">
        <v>151</v>
      </c>
      <c r="D49" s="56">
        <v>24</v>
      </c>
    </row>
    <row r="50" spans="1:4" s="45" customFormat="1" ht="15.75" thickBot="1" x14ac:dyDescent="0.3">
      <c r="A50" s="55" t="s">
        <v>152</v>
      </c>
      <c r="B50" s="56">
        <v>694.5</v>
      </c>
      <c r="C50" s="55" t="s">
        <v>29</v>
      </c>
      <c r="D50" s="56">
        <v>1</v>
      </c>
    </row>
    <row r="51" spans="1:4" s="45" customFormat="1" ht="15.75" thickBot="1" x14ac:dyDescent="0.3">
      <c r="A51" s="55" t="s">
        <v>153</v>
      </c>
      <c r="B51" s="56">
        <v>14025.6</v>
      </c>
      <c r="C51" s="55" t="s">
        <v>11</v>
      </c>
      <c r="D51" s="56">
        <v>3</v>
      </c>
    </row>
    <row r="52" spans="1:4" s="45" customFormat="1" ht="15.75" thickBot="1" x14ac:dyDescent="0.3">
      <c r="A52" s="55" t="s">
        <v>154</v>
      </c>
      <c r="B52" s="56">
        <v>10222.64</v>
      </c>
      <c r="C52" s="55" t="s">
        <v>151</v>
      </c>
      <c r="D52" s="56">
        <v>8</v>
      </c>
    </row>
    <row r="53" spans="1:4" s="45" customFormat="1" ht="15.75" thickBot="1" x14ac:dyDescent="0.3">
      <c r="A53" s="55" t="s">
        <v>97</v>
      </c>
      <c r="B53" s="56">
        <v>2946</v>
      </c>
      <c r="C53" s="55" t="s">
        <v>5</v>
      </c>
      <c r="D53" s="56">
        <v>2</v>
      </c>
    </row>
    <row r="54" spans="1:4" s="45" customFormat="1" ht="15.75" thickBot="1" x14ac:dyDescent="0.3">
      <c r="A54" s="55" t="s">
        <v>98</v>
      </c>
      <c r="B54" s="56">
        <v>2602.5</v>
      </c>
      <c r="C54" s="55" t="s">
        <v>5</v>
      </c>
      <c r="D54" s="56">
        <v>1.5</v>
      </c>
    </row>
    <row r="55" spans="1:4" s="45" customFormat="1" ht="15.75" thickBot="1" x14ac:dyDescent="0.3">
      <c r="A55" s="55" t="s">
        <v>31</v>
      </c>
      <c r="B55" s="56">
        <v>171.34</v>
      </c>
      <c r="C55" s="55" t="s">
        <v>11</v>
      </c>
      <c r="D55" s="56">
        <v>1</v>
      </c>
    </row>
    <row r="56" spans="1:4" ht="28.5" x14ac:dyDescent="0.25">
      <c r="A56" s="20" t="s">
        <v>19</v>
      </c>
      <c r="B56" s="29">
        <v>0</v>
      </c>
      <c r="C56" s="19" t="s">
        <v>117</v>
      </c>
      <c r="D56" s="18"/>
    </row>
    <row r="57" spans="1:4" ht="28.5" x14ac:dyDescent="0.25">
      <c r="A57" s="20" t="s">
        <v>20</v>
      </c>
      <c r="B57" s="29">
        <v>0</v>
      </c>
      <c r="C57" s="19" t="s">
        <v>117</v>
      </c>
      <c r="D57" s="18"/>
    </row>
    <row r="58" spans="1:4" x14ac:dyDescent="0.25">
      <c r="A58" s="20" t="s">
        <v>21</v>
      </c>
      <c r="B58" s="29">
        <v>0</v>
      </c>
      <c r="C58" s="19" t="s">
        <v>117</v>
      </c>
      <c r="D58" s="18"/>
    </row>
    <row r="59" spans="1:4" ht="29.25" thickBot="1" x14ac:dyDescent="0.3">
      <c r="A59" s="20" t="s">
        <v>22</v>
      </c>
      <c r="B59" s="29">
        <f>SUM(B60:B60)</f>
        <v>1299.6400000000001</v>
      </c>
      <c r="C59" s="19" t="s">
        <v>117</v>
      </c>
      <c r="D59" s="18"/>
    </row>
    <row r="60" spans="1:4" s="45" customFormat="1" ht="15.75" thickBot="1" x14ac:dyDescent="0.3">
      <c r="A60" s="55" t="s">
        <v>36</v>
      </c>
      <c r="B60" s="56">
        <v>1299.6400000000001</v>
      </c>
      <c r="C60" s="55" t="s">
        <v>11</v>
      </c>
      <c r="D60" s="56">
        <v>4</v>
      </c>
    </row>
    <row r="61" spans="1:4" ht="28.5" x14ac:dyDescent="0.25">
      <c r="A61" s="20" t="s">
        <v>23</v>
      </c>
      <c r="B61" s="29">
        <v>0</v>
      </c>
      <c r="C61" s="19" t="s">
        <v>117</v>
      </c>
      <c r="D61" s="18"/>
    </row>
    <row r="62" spans="1:4" ht="29.25" thickBot="1" x14ac:dyDescent="0.3">
      <c r="A62" s="20" t="s">
        <v>24</v>
      </c>
      <c r="B62" s="29">
        <f>B63+B64</f>
        <v>32832.720000000001</v>
      </c>
      <c r="C62" s="19" t="s">
        <v>117</v>
      </c>
      <c r="D62" s="18"/>
    </row>
    <row r="63" spans="1:4" s="45" customFormat="1" ht="15.75" thickBot="1" x14ac:dyDescent="0.3">
      <c r="A63" s="55" t="s">
        <v>140</v>
      </c>
      <c r="B63" s="56">
        <v>15886.8</v>
      </c>
      <c r="C63" s="55" t="s">
        <v>5</v>
      </c>
      <c r="D63" s="56">
        <v>17652</v>
      </c>
    </row>
    <row r="64" spans="1:4" s="45" customFormat="1" ht="15.75" thickBot="1" x14ac:dyDescent="0.3">
      <c r="A64" s="55" t="s">
        <v>141</v>
      </c>
      <c r="B64" s="56">
        <v>16945.919999999998</v>
      </c>
      <c r="C64" s="55" t="s">
        <v>4</v>
      </c>
      <c r="D64" s="56">
        <v>17652</v>
      </c>
    </row>
    <row r="65" spans="1:8" ht="29.25" thickBot="1" x14ac:dyDescent="0.3">
      <c r="A65" s="20" t="s">
        <v>25</v>
      </c>
      <c r="B65" s="29">
        <f>B66</f>
        <v>2910</v>
      </c>
      <c r="C65" s="19" t="s">
        <v>117</v>
      </c>
      <c r="D65" s="18"/>
    </row>
    <row r="66" spans="1:8" s="45" customFormat="1" ht="15.75" thickBot="1" x14ac:dyDescent="0.3">
      <c r="A66" s="55" t="s">
        <v>144</v>
      </c>
      <c r="B66" s="56">
        <v>2910</v>
      </c>
      <c r="C66" s="55" t="s">
        <v>4</v>
      </c>
      <c r="D66" s="56">
        <v>1000</v>
      </c>
    </row>
    <row r="67" spans="1:8" ht="57.75" thickBot="1" x14ac:dyDescent="0.3">
      <c r="A67" s="20" t="s">
        <v>26</v>
      </c>
      <c r="B67" s="29">
        <f>SUM(B68:B73)</f>
        <v>106928.25000000001</v>
      </c>
      <c r="C67" s="19" t="s">
        <v>117</v>
      </c>
      <c r="D67" s="18"/>
    </row>
    <row r="68" spans="1:8" s="45" customFormat="1" ht="15.75" thickBot="1" x14ac:dyDescent="0.3">
      <c r="A68" s="55" t="s">
        <v>136</v>
      </c>
      <c r="B68" s="56">
        <v>43248.14</v>
      </c>
      <c r="C68" s="55" t="s">
        <v>4</v>
      </c>
      <c r="D68" s="56">
        <v>17652.3</v>
      </c>
    </row>
    <row r="69" spans="1:8" s="45" customFormat="1" ht="15.75" thickBot="1" x14ac:dyDescent="0.3">
      <c r="A69" s="55" t="s">
        <v>137</v>
      </c>
      <c r="B69" s="56">
        <v>48585.9</v>
      </c>
      <c r="C69" s="55" t="s">
        <v>4</v>
      </c>
      <c r="D69" s="56">
        <v>17667.599999999999</v>
      </c>
    </row>
    <row r="70" spans="1:8" s="45" customFormat="1" ht="15.75" thickBot="1" x14ac:dyDescent="0.3">
      <c r="A70" s="55" t="s">
        <v>142</v>
      </c>
      <c r="B70" s="56">
        <v>300.08</v>
      </c>
      <c r="C70" s="55" t="s">
        <v>4</v>
      </c>
      <c r="D70" s="56">
        <v>17652</v>
      </c>
    </row>
    <row r="71" spans="1:8" s="45" customFormat="1" ht="15.75" thickBot="1" x14ac:dyDescent="0.3">
      <c r="A71" s="55" t="s">
        <v>143</v>
      </c>
      <c r="B71" s="56">
        <v>300.08</v>
      </c>
      <c r="C71" s="55" t="s">
        <v>4</v>
      </c>
      <c r="D71" s="56">
        <v>17652</v>
      </c>
    </row>
    <row r="72" spans="1:8" s="45" customFormat="1" ht="15.75" thickBot="1" x14ac:dyDescent="0.3">
      <c r="A72" s="55" t="s">
        <v>145</v>
      </c>
      <c r="B72" s="56">
        <v>1399.1</v>
      </c>
      <c r="C72" s="55" t="s">
        <v>146</v>
      </c>
      <c r="D72" s="56">
        <v>0.45</v>
      </c>
    </row>
    <row r="73" spans="1:8" s="45" customFormat="1" ht="15.75" thickBot="1" x14ac:dyDescent="0.3">
      <c r="A73" s="55" t="s">
        <v>147</v>
      </c>
      <c r="B73" s="56">
        <v>13094.95</v>
      </c>
      <c r="C73" s="55" t="s">
        <v>5</v>
      </c>
      <c r="D73" s="56">
        <v>11</v>
      </c>
    </row>
    <row r="74" spans="1:8" x14ac:dyDescent="0.25">
      <c r="A74" s="20" t="s">
        <v>27</v>
      </c>
      <c r="B74" s="29">
        <f>B75</f>
        <v>3600</v>
      </c>
      <c r="C74" s="19" t="s">
        <v>117</v>
      </c>
      <c r="D74" s="18"/>
    </row>
    <row r="75" spans="1:8" ht="30" x14ac:dyDescent="0.25">
      <c r="A75" s="25" t="s">
        <v>44</v>
      </c>
      <c r="B75" s="30">
        <f>D75*5*12</f>
        <v>3600</v>
      </c>
      <c r="C75" s="26" t="s">
        <v>6</v>
      </c>
      <c r="D75" s="22">
        <v>60</v>
      </c>
    </row>
    <row r="76" spans="1:8" x14ac:dyDescent="0.25">
      <c r="A76" s="16" t="s">
        <v>123</v>
      </c>
      <c r="B76" s="29">
        <f>B12+B15+B18+B21+B28+B43+B56+B57+B58+B59+B61+B62+B65+B67</f>
        <v>519195.75</v>
      </c>
      <c r="C76" s="19" t="s">
        <v>117</v>
      </c>
      <c r="D76" s="18"/>
      <c r="H76" s="1" t="e">
        <f>B76='[1]Работы 2020'!C51</f>
        <v>#REF!</v>
      </c>
    </row>
    <row r="77" spans="1:8" x14ac:dyDescent="0.25">
      <c r="A77" s="16" t="s">
        <v>124</v>
      </c>
      <c r="B77" s="29">
        <f>B76*1.2+B74</f>
        <v>626634.9</v>
      </c>
      <c r="C77" s="19" t="s">
        <v>117</v>
      </c>
      <c r="D77" s="18"/>
    </row>
    <row r="78" spans="1:8" x14ac:dyDescent="0.25">
      <c r="A78" s="16" t="s">
        <v>125</v>
      </c>
      <c r="B78" s="29">
        <f>B5+B8-B77</f>
        <v>203681.12</v>
      </c>
      <c r="C78" s="19" t="s">
        <v>117</v>
      </c>
      <c r="D78" s="18"/>
    </row>
    <row r="79" spans="1:8" ht="28.5" x14ac:dyDescent="0.25">
      <c r="A79" s="20" t="s">
        <v>126</v>
      </c>
      <c r="B79" s="29">
        <f>B78+B7</f>
        <v>306614.80000000005</v>
      </c>
      <c r="C79" s="19" t="s">
        <v>117</v>
      </c>
      <c r="D79" s="18"/>
    </row>
  </sheetData>
  <sheetProtection formatCells="0" formatColumns="0" formatRows="0" sort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51"/>
  <sheetViews>
    <sheetView workbookViewId="0">
      <pane ySplit="3" topLeftCell="A22" activePane="bottomLeft" state="frozen"/>
      <selection pane="bottomLeft" activeCell="K29" sqref="K29"/>
    </sheetView>
  </sheetViews>
  <sheetFormatPr defaultRowHeight="15" x14ac:dyDescent="0.25"/>
  <cols>
    <col min="1" max="1" width="9.140625" style="40"/>
    <col min="2" max="2" width="74" customWidth="1"/>
    <col min="3" max="3" width="12.5703125" customWidth="1"/>
    <col min="4" max="4" width="12.5703125" style="40" customWidth="1"/>
    <col min="5" max="5" width="12.5703125" customWidth="1"/>
  </cols>
  <sheetData>
    <row r="1" spans="1:5" x14ac:dyDescent="0.25">
      <c r="B1" s="39" t="s">
        <v>72</v>
      </c>
      <c r="C1" s="39"/>
      <c r="E1" s="39"/>
    </row>
    <row r="2" spans="1:5" x14ac:dyDescent="0.25">
      <c r="B2" s="39" t="s">
        <v>42</v>
      </c>
      <c r="C2" s="39"/>
      <c r="E2" s="39"/>
    </row>
    <row r="3" spans="1:5" x14ac:dyDescent="0.25">
      <c r="A3" s="42" t="s">
        <v>116</v>
      </c>
      <c r="B3" s="41" t="s">
        <v>41</v>
      </c>
      <c r="C3" s="41" t="s">
        <v>73</v>
      </c>
      <c r="D3" s="41" t="s">
        <v>40</v>
      </c>
      <c r="E3" s="41" t="s">
        <v>39</v>
      </c>
    </row>
    <row r="4" spans="1:5" x14ac:dyDescent="0.25">
      <c r="A4" s="43">
        <v>3</v>
      </c>
      <c r="B4" s="38" t="s">
        <v>74</v>
      </c>
      <c r="C4" s="37">
        <v>44282.92</v>
      </c>
      <c r="D4" s="44" t="s">
        <v>15</v>
      </c>
      <c r="E4" s="37">
        <v>836</v>
      </c>
    </row>
    <row r="5" spans="1:5" x14ac:dyDescent="0.25">
      <c r="A5" s="43">
        <v>3</v>
      </c>
      <c r="B5" s="38" t="s">
        <v>75</v>
      </c>
      <c r="C5" s="37">
        <v>43488.37</v>
      </c>
      <c r="D5" s="44" t="s">
        <v>15</v>
      </c>
      <c r="E5" s="37">
        <v>821</v>
      </c>
    </row>
    <row r="6" spans="1:5" x14ac:dyDescent="0.25">
      <c r="A6" s="43">
        <v>6</v>
      </c>
      <c r="B6" s="38" t="s">
        <v>76</v>
      </c>
      <c r="C6" s="37">
        <v>1453.59</v>
      </c>
      <c r="D6" s="44" t="s">
        <v>77</v>
      </c>
      <c r="E6" s="37">
        <v>3</v>
      </c>
    </row>
    <row r="7" spans="1:5" x14ac:dyDescent="0.25">
      <c r="A7" s="43">
        <v>4</v>
      </c>
      <c r="B7" s="38" t="s">
        <v>78</v>
      </c>
      <c r="C7" s="37">
        <v>1589.22</v>
      </c>
      <c r="D7" s="44" t="s">
        <v>4</v>
      </c>
      <c r="E7" s="37">
        <v>17658</v>
      </c>
    </row>
    <row r="8" spans="1:5" x14ac:dyDescent="0.25">
      <c r="A8" s="43">
        <v>4</v>
      </c>
      <c r="B8" s="38" t="s">
        <v>79</v>
      </c>
      <c r="C8" s="37">
        <v>1588.84</v>
      </c>
      <c r="D8" s="44" t="s">
        <v>4</v>
      </c>
      <c r="E8" s="37">
        <v>17653.8</v>
      </c>
    </row>
    <row r="9" spans="1:5" x14ac:dyDescent="0.25">
      <c r="A9" s="43">
        <v>13</v>
      </c>
      <c r="B9" s="38" t="s">
        <v>30</v>
      </c>
      <c r="C9" s="37">
        <v>1367.46</v>
      </c>
      <c r="D9" s="44" t="s">
        <v>4</v>
      </c>
      <c r="E9" s="37">
        <v>963</v>
      </c>
    </row>
    <row r="10" spans="1:5" x14ac:dyDescent="0.25">
      <c r="A10" s="43">
        <v>13</v>
      </c>
      <c r="B10" s="38" t="s">
        <v>30</v>
      </c>
      <c r="C10" s="37">
        <v>5469.84</v>
      </c>
      <c r="D10" s="44" t="s">
        <v>4</v>
      </c>
      <c r="E10" s="37">
        <v>3852</v>
      </c>
    </row>
    <row r="11" spans="1:5" x14ac:dyDescent="0.25">
      <c r="A11" s="43">
        <v>6</v>
      </c>
      <c r="B11" s="38" t="s">
        <v>38</v>
      </c>
      <c r="C11" s="37">
        <v>9712.32</v>
      </c>
      <c r="D11" s="44" t="s">
        <v>29</v>
      </c>
      <c r="E11" s="37">
        <v>12</v>
      </c>
    </row>
    <row r="12" spans="1:5" x14ac:dyDescent="0.25">
      <c r="A12" s="43">
        <v>5</v>
      </c>
      <c r="B12" s="38" t="s">
        <v>80</v>
      </c>
      <c r="C12" s="37">
        <v>2302.6</v>
      </c>
      <c r="D12" s="44" t="s">
        <v>11</v>
      </c>
      <c r="E12" s="37">
        <v>29</v>
      </c>
    </row>
    <row r="13" spans="1:5" x14ac:dyDescent="0.25">
      <c r="A13" s="43">
        <v>5</v>
      </c>
      <c r="B13" s="38" t="s">
        <v>81</v>
      </c>
      <c r="C13" s="37">
        <v>186.91</v>
      </c>
      <c r="D13" s="44" t="s">
        <v>11</v>
      </c>
      <c r="E13" s="37">
        <v>1</v>
      </c>
    </row>
    <row r="14" spans="1:5" x14ac:dyDescent="0.25">
      <c r="A14" s="43">
        <v>5</v>
      </c>
      <c r="B14" s="38" t="s">
        <v>82</v>
      </c>
      <c r="C14" s="37">
        <v>230.61</v>
      </c>
      <c r="D14" s="44" t="s">
        <v>11</v>
      </c>
      <c r="E14" s="37">
        <v>1</v>
      </c>
    </row>
    <row r="15" spans="1:5" x14ac:dyDescent="0.25">
      <c r="A15" s="43">
        <v>6</v>
      </c>
      <c r="B15" s="38" t="s">
        <v>83</v>
      </c>
      <c r="C15" s="37">
        <v>2113.65</v>
      </c>
      <c r="D15" s="44" t="s">
        <v>5</v>
      </c>
      <c r="E15" s="37">
        <v>9</v>
      </c>
    </row>
    <row r="16" spans="1:5" x14ac:dyDescent="0.25">
      <c r="A16" s="43">
        <v>6</v>
      </c>
      <c r="B16" s="38" t="s">
        <v>84</v>
      </c>
      <c r="C16" s="37">
        <v>464.72</v>
      </c>
      <c r="D16" s="44" t="s">
        <v>11</v>
      </c>
      <c r="E16" s="37">
        <v>2</v>
      </c>
    </row>
    <row r="17" spans="1:5" x14ac:dyDescent="0.25">
      <c r="A17" s="43">
        <v>14</v>
      </c>
      <c r="B17" s="38" t="s">
        <v>85</v>
      </c>
      <c r="C17" s="37">
        <v>138.63999999999999</v>
      </c>
      <c r="D17" s="44" t="s">
        <v>4</v>
      </c>
      <c r="E17" s="37">
        <v>8155.29</v>
      </c>
    </row>
    <row r="18" spans="1:5" x14ac:dyDescent="0.25">
      <c r="A18" s="43">
        <v>14</v>
      </c>
      <c r="B18" s="38" t="s">
        <v>37</v>
      </c>
      <c r="C18" s="37">
        <v>1250.75</v>
      </c>
      <c r="D18" s="44" t="s">
        <v>11</v>
      </c>
      <c r="E18" s="37">
        <v>25</v>
      </c>
    </row>
    <row r="19" spans="1:5" x14ac:dyDescent="0.25">
      <c r="A19" s="43">
        <v>6</v>
      </c>
      <c r="B19" s="38" t="s">
        <v>86</v>
      </c>
      <c r="C19" s="37">
        <v>4210.5</v>
      </c>
      <c r="D19" s="44" t="s">
        <v>5</v>
      </c>
      <c r="E19" s="37">
        <v>15</v>
      </c>
    </row>
    <row r="20" spans="1:5" x14ac:dyDescent="0.25">
      <c r="A20" s="43">
        <v>5</v>
      </c>
      <c r="B20" s="38" t="s">
        <v>87</v>
      </c>
      <c r="C20" s="37">
        <v>490</v>
      </c>
      <c r="D20" s="44" t="s">
        <v>11</v>
      </c>
      <c r="E20" s="37">
        <v>4</v>
      </c>
    </row>
    <row r="21" spans="1:5" x14ac:dyDescent="0.25">
      <c r="A21" s="43">
        <v>6</v>
      </c>
      <c r="B21" s="38" t="s">
        <v>88</v>
      </c>
      <c r="C21" s="37">
        <v>17419.84</v>
      </c>
      <c r="D21" s="44" t="s">
        <v>89</v>
      </c>
      <c r="E21" s="37">
        <v>1</v>
      </c>
    </row>
    <row r="22" spans="1:5" x14ac:dyDescent="0.25">
      <c r="A22" s="43">
        <v>5</v>
      </c>
      <c r="B22" s="38" t="s">
        <v>90</v>
      </c>
      <c r="C22" s="37">
        <v>11610.15</v>
      </c>
      <c r="D22" s="44" t="s">
        <v>5</v>
      </c>
      <c r="E22" s="37">
        <v>145</v>
      </c>
    </row>
    <row r="23" spans="1:5" x14ac:dyDescent="0.25">
      <c r="A23" s="43">
        <v>5</v>
      </c>
      <c r="B23" s="38" t="s">
        <v>91</v>
      </c>
      <c r="C23" s="37">
        <v>1394.16</v>
      </c>
      <c r="D23" s="44" t="s">
        <v>11</v>
      </c>
      <c r="E23" s="37">
        <v>6</v>
      </c>
    </row>
    <row r="24" spans="1:5" x14ac:dyDescent="0.25">
      <c r="A24" s="43">
        <v>10</v>
      </c>
      <c r="B24" s="38" t="s">
        <v>92</v>
      </c>
      <c r="C24" s="37">
        <v>3581.76</v>
      </c>
      <c r="D24" s="44" t="s">
        <v>5</v>
      </c>
      <c r="E24" s="37">
        <v>13</v>
      </c>
    </row>
    <row r="25" spans="1:5" x14ac:dyDescent="0.25">
      <c r="A25" s="43">
        <v>10</v>
      </c>
      <c r="B25" s="38" t="s">
        <v>93</v>
      </c>
      <c r="C25" s="37">
        <v>326.52999999999997</v>
      </c>
      <c r="D25" s="44" t="s">
        <v>11</v>
      </c>
      <c r="E25" s="37">
        <v>1</v>
      </c>
    </row>
    <row r="26" spans="1:5" x14ac:dyDescent="0.25">
      <c r="A26" s="43">
        <v>5</v>
      </c>
      <c r="B26" s="38" t="s">
        <v>94</v>
      </c>
      <c r="C26" s="37">
        <v>2155.67</v>
      </c>
      <c r="D26" s="44" t="s">
        <v>11</v>
      </c>
      <c r="E26" s="37">
        <v>1</v>
      </c>
    </row>
    <row r="27" spans="1:5" x14ac:dyDescent="0.25">
      <c r="A27" s="43">
        <v>6</v>
      </c>
      <c r="B27" s="38" t="s">
        <v>95</v>
      </c>
      <c r="C27" s="37">
        <v>1219.98</v>
      </c>
      <c r="D27" s="44" t="s">
        <v>11</v>
      </c>
      <c r="E27" s="37">
        <v>2</v>
      </c>
    </row>
    <row r="28" spans="1:5" x14ac:dyDescent="0.25">
      <c r="A28" s="43">
        <v>6</v>
      </c>
      <c r="B28" s="38" t="s">
        <v>96</v>
      </c>
      <c r="C28" s="37">
        <v>2818.92</v>
      </c>
      <c r="D28" s="44" t="s">
        <v>11</v>
      </c>
      <c r="E28" s="37">
        <v>2</v>
      </c>
    </row>
    <row r="29" spans="1:5" x14ac:dyDescent="0.25">
      <c r="A29" s="43">
        <v>6</v>
      </c>
      <c r="B29" s="38" t="s">
        <v>97</v>
      </c>
      <c r="C29" s="37">
        <v>3682.5</v>
      </c>
      <c r="D29" s="44" t="s">
        <v>5</v>
      </c>
      <c r="E29" s="37">
        <v>2.5</v>
      </c>
    </row>
    <row r="30" spans="1:5" x14ac:dyDescent="0.25">
      <c r="A30" s="43">
        <v>6</v>
      </c>
      <c r="B30" s="38" t="s">
        <v>98</v>
      </c>
      <c r="C30" s="37">
        <v>867.5</v>
      </c>
      <c r="D30" s="44" t="s">
        <v>5</v>
      </c>
      <c r="E30" s="37">
        <v>0.5</v>
      </c>
    </row>
    <row r="31" spans="1:5" x14ac:dyDescent="0.25">
      <c r="A31" s="43">
        <v>12</v>
      </c>
      <c r="B31" s="38" t="s">
        <v>99</v>
      </c>
      <c r="C31" s="37">
        <v>14126.4</v>
      </c>
      <c r="D31" s="44" t="s">
        <v>4</v>
      </c>
      <c r="E31" s="37">
        <v>17658</v>
      </c>
    </row>
    <row r="32" spans="1:5" x14ac:dyDescent="0.25">
      <c r="A32" s="43">
        <v>12</v>
      </c>
      <c r="B32" s="38" t="s">
        <v>100</v>
      </c>
      <c r="C32" s="37">
        <v>15888.42</v>
      </c>
      <c r="D32" s="44" t="s">
        <v>53</v>
      </c>
      <c r="E32" s="37">
        <v>17653.8</v>
      </c>
    </row>
    <row r="33" spans="1:5" x14ac:dyDescent="0.25">
      <c r="A33" s="43">
        <v>5</v>
      </c>
      <c r="B33" s="38" t="s">
        <v>101</v>
      </c>
      <c r="C33" s="37">
        <v>149247</v>
      </c>
      <c r="D33" s="44" t="s">
        <v>4</v>
      </c>
      <c r="E33" s="37">
        <v>690</v>
      </c>
    </row>
    <row r="34" spans="1:5" x14ac:dyDescent="0.25">
      <c r="A34" s="43">
        <v>2</v>
      </c>
      <c r="B34" s="38" t="s">
        <v>102</v>
      </c>
      <c r="C34" s="37">
        <v>28072.89</v>
      </c>
      <c r="D34" s="44" t="s">
        <v>4</v>
      </c>
      <c r="E34" s="37">
        <v>17655.900000000001</v>
      </c>
    </row>
    <row r="35" spans="1:5" x14ac:dyDescent="0.25">
      <c r="A35" s="43">
        <v>2</v>
      </c>
      <c r="B35" s="38" t="s">
        <v>103</v>
      </c>
      <c r="C35" s="37">
        <v>29305.32</v>
      </c>
      <c r="D35" s="44" t="s">
        <v>4</v>
      </c>
      <c r="E35" s="37">
        <v>17653.8</v>
      </c>
    </row>
    <row r="36" spans="1:5" x14ac:dyDescent="0.25">
      <c r="A36" s="43">
        <v>14</v>
      </c>
      <c r="B36" s="38" t="s">
        <v>104</v>
      </c>
      <c r="C36" s="37">
        <v>42536.08</v>
      </c>
      <c r="D36" s="44" t="s">
        <v>4</v>
      </c>
      <c r="E36" s="37">
        <v>17361.66</v>
      </c>
    </row>
    <row r="37" spans="1:5" x14ac:dyDescent="0.25">
      <c r="A37" s="43">
        <v>14</v>
      </c>
      <c r="B37" s="38" t="s">
        <v>105</v>
      </c>
      <c r="C37" s="37">
        <v>43251.839999999997</v>
      </c>
      <c r="D37" s="44" t="s">
        <v>4</v>
      </c>
      <c r="E37" s="37">
        <v>17653.8</v>
      </c>
    </row>
    <row r="38" spans="1:5" x14ac:dyDescent="0.25">
      <c r="A38" s="43">
        <v>1</v>
      </c>
      <c r="B38" s="38" t="s">
        <v>106</v>
      </c>
      <c r="C38" s="37">
        <v>66394.080000000002</v>
      </c>
      <c r="D38" s="44" t="s">
        <v>4</v>
      </c>
      <c r="E38" s="37">
        <v>17658</v>
      </c>
    </row>
    <row r="39" spans="1:5" x14ac:dyDescent="0.25">
      <c r="A39" s="43">
        <v>1</v>
      </c>
      <c r="B39" s="38" t="s">
        <v>107</v>
      </c>
      <c r="C39" s="37">
        <v>69732.509999999995</v>
      </c>
      <c r="D39" s="44" t="s">
        <v>4</v>
      </c>
      <c r="E39" s="37">
        <v>17653.8</v>
      </c>
    </row>
    <row r="40" spans="1:5" x14ac:dyDescent="0.25">
      <c r="A40" s="43">
        <v>5</v>
      </c>
      <c r="B40" s="38" t="s">
        <v>108</v>
      </c>
      <c r="C40" s="37">
        <v>2201.42</v>
      </c>
      <c r="D40" s="44" t="s">
        <v>11</v>
      </c>
      <c r="E40" s="37">
        <v>1</v>
      </c>
    </row>
    <row r="41" spans="1:5" x14ac:dyDescent="0.25">
      <c r="A41" s="43">
        <v>5</v>
      </c>
      <c r="B41" s="38" t="s">
        <v>33</v>
      </c>
      <c r="C41" s="37">
        <v>1032.8499999999999</v>
      </c>
      <c r="D41" s="44" t="s">
        <v>11</v>
      </c>
      <c r="E41" s="37">
        <v>1</v>
      </c>
    </row>
    <row r="42" spans="1:5" x14ac:dyDescent="0.25">
      <c r="A42" s="43">
        <v>6</v>
      </c>
      <c r="B42" s="38" t="s">
        <v>31</v>
      </c>
      <c r="C42" s="37">
        <v>1616.4</v>
      </c>
      <c r="D42" s="44" t="s">
        <v>11</v>
      </c>
      <c r="E42" s="37">
        <v>9</v>
      </c>
    </row>
    <row r="43" spans="1:5" x14ac:dyDescent="0.25">
      <c r="A43" s="43">
        <v>5</v>
      </c>
      <c r="B43" s="38" t="s">
        <v>109</v>
      </c>
      <c r="C43" s="37">
        <v>2719.62</v>
      </c>
      <c r="D43" s="44" t="s">
        <v>110</v>
      </c>
      <c r="E43" s="37">
        <v>6</v>
      </c>
    </row>
    <row r="44" spans="1:5" x14ac:dyDescent="0.25">
      <c r="A44" s="43">
        <v>10</v>
      </c>
      <c r="B44" s="38" t="s">
        <v>36</v>
      </c>
      <c r="C44" s="37">
        <v>1299.6400000000001</v>
      </c>
      <c r="D44" s="44" t="s">
        <v>11</v>
      </c>
      <c r="E44" s="37">
        <v>4</v>
      </c>
    </row>
    <row r="45" spans="1:5" x14ac:dyDescent="0.25">
      <c r="A45" s="43">
        <v>4</v>
      </c>
      <c r="B45" s="38" t="s">
        <v>111</v>
      </c>
      <c r="C45" s="37">
        <v>1412.64</v>
      </c>
      <c r="D45" s="44" t="s">
        <v>4</v>
      </c>
      <c r="E45" s="37">
        <v>17658</v>
      </c>
    </row>
    <row r="46" spans="1:5" x14ac:dyDescent="0.25">
      <c r="A46" s="43">
        <v>4</v>
      </c>
      <c r="B46" s="38" t="s">
        <v>112</v>
      </c>
      <c r="C46" s="37">
        <v>1588.84</v>
      </c>
      <c r="D46" s="44" t="s">
        <v>4</v>
      </c>
      <c r="E46" s="37">
        <v>17653.8</v>
      </c>
    </row>
    <row r="47" spans="1:5" x14ac:dyDescent="0.25">
      <c r="A47" s="43">
        <v>4</v>
      </c>
      <c r="B47" s="38" t="s">
        <v>113</v>
      </c>
      <c r="C47" s="37">
        <v>6710.04</v>
      </c>
      <c r="D47" s="44" t="s">
        <v>4</v>
      </c>
      <c r="E47" s="37">
        <v>17658</v>
      </c>
    </row>
    <row r="48" spans="1:5" x14ac:dyDescent="0.25">
      <c r="A48" s="43">
        <v>4</v>
      </c>
      <c r="B48" s="38" t="s">
        <v>114</v>
      </c>
      <c r="C48" s="37">
        <v>6708.44</v>
      </c>
      <c r="D48" s="44" t="s">
        <v>4</v>
      </c>
      <c r="E48" s="37">
        <v>17653.8</v>
      </c>
    </row>
    <row r="49" spans="1:5" x14ac:dyDescent="0.25">
      <c r="A49" s="43">
        <v>6</v>
      </c>
      <c r="B49" s="38" t="s">
        <v>35</v>
      </c>
      <c r="C49" s="37">
        <v>1350.7</v>
      </c>
      <c r="D49" s="44" t="s">
        <v>34</v>
      </c>
      <c r="E49" s="37">
        <v>5</v>
      </c>
    </row>
    <row r="50" spans="1:5" x14ac:dyDescent="0.25">
      <c r="A50" s="43">
        <v>6</v>
      </c>
      <c r="B50" s="38" t="s">
        <v>115</v>
      </c>
      <c r="C50" s="37">
        <v>4350.71</v>
      </c>
      <c r="D50" s="44" t="s">
        <v>29</v>
      </c>
      <c r="E50" s="37">
        <v>7</v>
      </c>
    </row>
    <row r="51" spans="1:5" x14ac:dyDescent="0.25">
      <c r="A51" s="43"/>
      <c r="B51" s="38"/>
      <c r="C51" s="36">
        <v>654963.78999999992</v>
      </c>
      <c r="D51" s="44"/>
      <c r="E51" s="37"/>
    </row>
  </sheetData>
  <autoFilter ref="A3:E5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33" sqref="E33"/>
    </sheetView>
  </sheetViews>
  <sheetFormatPr defaultRowHeight="15" x14ac:dyDescent="0.25"/>
  <cols>
    <col min="2" max="8" width="13" customWidth="1"/>
  </cols>
  <sheetData>
    <row r="1" spans="1:8" ht="16.5" x14ac:dyDescent="0.25">
      <c r="A1" s="63" t="s">
        <v>45</v>
      </c>
      <c r="B1" s="63"/>
      <c r="C1" s="63"/>
      <c r="D1" s="63"/>
      <c r="E1" s="63"/>
      <c r="F1" s="63"/>
      <c r="G1" s="63"/>
      <c r="H1" s="63"/>
    </row>
    <row r="2" spans="1:8" x14ac:dyDescent="0.25">
      <c r="A2" s="45"/>
      <c r="B2" s="45"/>
      <c r="C2" s="45"/>
      <c r="D2" s="45"/>
      <c r="E2" s="45"/>
      <c r="F2" s="45"/>
      <c r="G2" s="45"/>
      <c r="H2" s="45"/>
    </row>
    <row r="3" spans="1:8" ht="25.5" x14ac:dyDescent="0.25">
      <c r="A3" s="46" t="s">
        <v>46</v>
      </c>
      <c r="B3" s="61" t="s">
        <v>47</v>
      </c>
      <c r="C3" s="62"/>
      <c r="D3" s="46" t="s">
        <v>48</v>
      </c>
      <c r="E3" s="46" t="s">
        <v>49</v>
      </c>
      <c r="F3" s="46" t="s">
        <v>50</v>
      </c>
      <c r="G3" s="47" t="s">
        <v>51</v>
      </c>
      <c r="H3" s="47" t="s">
        <v>52</v>
      </c>
    </row>
    <row r="4" spans="1:8" x14ac:dyDescent="0.25">
      <c r="A4" s="48" t="s">
        <v>53</v>
      </c>
      <c r="B4" s="49" t="s">
        <v>54</v>
      </c>
      <c r="C4" s="64" t="s">
        <v>55</v>
      </c>
      <c r="D4" s="64"/>
      <c r="E4" s="64"/>
      <c r="F4" s="64"/>
      <c r="G4" s="64"/>
      <c r="H4" s="65"/>
    </row>
    <row r="5" spans="1:8" x14ac:dyDescent="0.25">
      <c r="A5" s="46" t="s">
        <v>56</v>
      </c>
      <c r="B5" s="61" t="s">
        <v>57</v>
      </c>
      <c r="C5" s="62"/>
      <c r="D5" s="50">
        <v>72018.009999999995</v>
      </c>
      <c r="E5" s="50">
        <v>63415.31</v>
      </c>
      <c r="F5" s="51">
        <v>88.05</v>
      </c>
      <c r="G5" s="52" t="s">
        <v>58</v>
      </c>
      <c r="H5" s="52" t="s">
        <v>59</v>
      </c>
    </row>
    <row r="6" spans="1:8" x14ac:dyDescent="0.25">
      <c r="A6" s="46" t="s">
        <v>56</v>
      </c>
      <c r="B6" s="61" t="s">
        <v>57</v>
      </c>
      <c r="C6" s="62"/>
      <c r="D6" s="50">
        <v>71922.95</v>
      </c>
      <c r="E6" s="50">
        <v>70896.740000000005</v>
      </c>
      <c r="F6" s="51">
        <v>98.57</v>
      </c>
      <c r="G6" s="52" t="s">
        <v>60</v>
      </c>
      <c r="H6" s="52" t="s">
        <v>59</v>
      </c>
    </row>
    <row r="7" spans="1:8" x14ac:dyDescent="0.25">
      <c r="A7" s="46" t="s">
        <v>56</v>
      </c>
      <c r="B7" s="61" t="s">
        <v>57</v>
      </c>
      <c r="C7" s="62"/>
      <c r="D7" s="50">
        <v>71558.19</v>
      </c>
      <c r="E7" s="50">
        <v>70794.570000000007</v>
      </c>
      <c r="F7" s="51">
        <v>98.93</v>
      </c>
      <c r="G7" s="52" t="s">
        <v>61</v>
      </c>
      <c r="H7" s="52" t="s">
        <v>59</v>
      </c>
    </row>
    <row r="8" spans="1:8" x14ac:dyDescent="0.25">
      <c r="A8" s="46" t="s">
        <v>56</v>
      </c>
      <c r="B8" s="61" t="s">
        <v>57</v>
      </c>
      <c r="C8" s="62"/>
      <c r="D8" s="50">
        <v>72066.52</v>
      </c>
      <c r="E8" s="50">
        <v>61953.760000000002</v>
      </c>
      <c r="F8" s="51">
        <v>85.97</v>
      </c>
      <c r="G8" s="52" t="s">
        <v>62</v>
      </c>
      <c r="H8" s="52" t="s">
        <v>59</v>
      </c>
    </row>
    <row r="9" spans="1:8" x14ac:dyDescent="0.25">
      <c r="A9" s="46" t="s">
        <v>56</v>
      </c>
      <c r="B9" s="61" t="s">
        <v>57</v>
      </c>
      <c r="C9" s="62"/>
      <c r="D9" s="50">
        <v>68175.710000000006</v>
      </c>
      <c r="E9" s="50">
        <v>61521.32</v>
      </c>
      <c r="F9" s="51">
        <v>90.24</v>
      </c>
      <c r="G9" s="52" t="s">
        <v>63</v>
      </c>
      <c r="H9" s="52" t="s">
        <v>59</v>
      </c>
    </row>
    <row r="10" spans="1:8" x14ac:dyDescent="0.25">
      <c r="A10" s="46" t="s">
        <v>56</v>
      </c>
      <c r="B10" s="61" t="s">
        <v>57</v>
      </c>
      <c r="C10" s="62"/>
      <c r="D10" s="50">
        <v>70579.05</v>
      </c>
      <c r="E10" s="50">
        <v>69194.66</v>
      </c>
      <c r="F10" s="51">
        <v>98.04</v>
      </c>
      <c r="G10" s="52" t="s">
        <v>64</v>
      </c>
      <c r="H10" s="52" t="s">
        <v>59</v>
      </c>
    </row>
    <row r="11" spans="1:8" x14ac:dyDescent="0.25">
      <c r="A11" s="46" t="s">
        <v>56</v>
      </c>
      <c r="B11" s="61" t="s">
        <v>57</v>
      </c>
      <c r="C11" s="62"/>
      <c r="D11" s="50">
        <v>75033.59</v>
      </c>
      <c r="E11" s="50">
        <v>58881.61</v>
      </c>
      <c r="F11" s="51">
        <v>78.47</v>
      </c>
      <c r="G11" s="52" t="s">
        <v>65</v>
      </c>
      <c r="H11" s="52" t="s">
        <v>59</v>
      </c>
    </row>
    <row r="12" spans="1:8" x14ac:dyDescent="0.25">
      <c r="A12" s="46" t="s">
        <v>56</v>
      </c>
      <c r="B12" s="61" t="s">
        <v>57</v>
      </c>
      <c r="C12" s="62"/>
      <c r="D12" s="50">
        <v>74970.02</v>
      </c>
      <c r="E12" s="50">
        <v>69222.41</v>
      </c>
      <c r="F12" s="51">
        <v>92.33</v>
      </c>
      <c r="G12" s="52" t="s">
        <v>66</v>
      </c>
      <c r="H12" s="52" t="s">
        <v>59</v>
      </c>
    </row>
    <row r="13" spans="1:8" x14ac:dyDescent="0.25">
      <c r="A13" s="46" t="s">
        <v>56</v>
      </c>
      <c r="B13" s="61" t="s">
        <v>57</v>
      </c>
      <c r="C13" s="62"/>
      <c r="D13" s="50">
        <v>74779.31</v>
      </c>
      <c r="E13" s="50">
        <v>60160.26</v>
      </c>
      <c r="F13" s="51">
        <v>80.45</v>
      </c>
      <c r="G13" s="52" t="s">
        <v>67</v>
      </c>
      <c r="H13" s="52" t="s">
        <v>59</v>
      </c>
    </row>
    <row r="14" spans="1:8" x14ac:dyDescent="0.25">
      <c r="A14" s="46" t="s">
        <v>56</v>
      </c>
      <c r="B14" s="61" t="s">
        <v>57</v>
      </c>
      <c r="C14" s="62"/>
      <c r="D14" s="50">
        <v>74906.45</v>
      </c>
      <c r="E14" s="50">
        <v>66668.17</v>
      </c>
      <c r="F14" s="51">
        <v>89</v>
      </c>
      <c r="G14" s="52" t="s">
        <v>68</v>
      </c>
      <c r="H14" s="52" t="s">
        <v>59</v>
      </c>
    </row>
    <row r="15" spans="1:8" x14ac:dyDescent="0.25">
      <c r="A15" s="46" t="s">
        <v>56</v>
      </c>
      <c r="B15" s="61" t="s">
        <v>57</v>
      </c>
      <c r="C15" s="62"/>
      <c r="D15" s="50">
        <v>74842.880000000005</v>
      </c>
      <c r="E15" s="50">
        <v>69311.570000000007</v>
      </c>
      <c r="F15" s="51">
        <v>92.61</v>
      </c>
      <c r="G15" s="52" t="s">
        <v>69</v>
      </c>
      <c r="H15" s="52" t="s">
        <v>59</v>
      </c>
    </row>
    <row r="16" spans="1:8" x14ac:dyDescent="0.25">
      <c r="A16" s="46" t="s">
        <v>56</v>
      </c>
      <c r="B16" s="61" t="s">
        <v>57</v>
      </c>
      <c r="C16" s="62"/>
      <c r="D16" s="50">
        <v>74906.45</v>
      </c>
      <c r="E16" s="50">
        <v>112718.87</v>
      </c>
      <c r="F16" s="51">
        <v>150.47999999999999</v>
      </c>
      <c r="G16" s="52" t="s">
        <v>70</v>
      </c>
      <c r="H16" s="52" t="s">
        <v>59</v>
      </c>
    </row>
    <row r="17" spans="1:8" x14ac:dyDescent="0.25">
      <c r="A17" s="66" t="s">
        <v>71</v>
      </c>
      <c r="B17" s="67"/>
      <c r="C17" s="68"/>
      <c r="D17" s="53">
        <v>875759.13</v>
      </c>
      <c r="E17" s="53">
        <v>834739.25</v>
      </c>
      <c r="F17" s="54">
        <v>95.32</v>
      </c>
      <c r="G17" s="52" t="s">
        <v>53</v>
      </c>
      <c r="H17" s="52" t="s">
        <v>53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Украинский бульвар, д. 7</vt:lpstr>
      <vt:lpstr>Работы 2019</vt:lpstr>
      <vt:lpstr>Справка</vt:lpstr>
      <vt:lpstr>'Украинский бульвар, д. 7'!Область_печати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2021-03-03T02:11:14Z</cp:lastPrinted>
  <dcterms:created xsi:type="dcterms:W3CDTF">2016-03-18T02:51:51Z</dcterms:created>
  <dcterms:modified xsi:type="dcterms:W3CDTF">2021-03-03T02:11:30Z</dcterms:modified>
</cp:coreProperties>
</file>