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Парковый пер, д. 18" sheetId="1" r:id="rId1"/>
  </sheets>
  <definedNames>
    <definedName name="_xlnm.Print_Area" localSheetId="0">'Парковый пер, д. 18'!$A$1:$D$84</definedName>
  </definedNames>
  <calcPr calcId="125725"/>
</workbook>
</file>

<file path=xl/calcChain.xml><?xml version="1.0" encoding="utf-8"?>
<calcChain xmlns="http://schemas.openxmlformats.org/spreadsheetml/2006/main">
  <c r="B74" i="1"/>
  <c r="B69"/>
  <c r="B66"/>
  <c r="B36"/>
  <c r="B27"/>
  <c r="B20"/>
  <c r="B64"/>
  <c r="B18" l="1"/>
  <c r="B72" l="1"/>
  <c r="B7"/>
  <c r="B15" l="1"/>
  <c r="B12"/>
  <c r="B9"/>
  <c r="B82" l="1"/>
  <c r="B8"/>
  <c r="B10" l="1"/>
  <c r="B81"/>
  <c r="B80" s="1"/>
  <c r="B83" s="1"/>
  <c r="B84" s="1"/>
</calcChain>
</file>

<file path=xl/sharedStrings.xml><?xml version="1.0" encoding="utf-8"?>
<sst xmlns="http://schemas.openxmlformats.org/spreadsheetml/2006/main" count="161" uniqueCount="98">
  <si>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</si>
  <si>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</si>
  <si>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</si>
  <si>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</si>
  <si>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</si>
  <si>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</si>
  <si>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</si>
  <si>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</si>
  <si>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</si>
  <si>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</si>
  <si>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</si>
  <si>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</si>
  <si>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</si>
  <si>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</si>
  <si>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</si>
  <si>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</si>
  <si>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</si>
  <si>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</si>
  <si>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</si>
  <si>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</si>
  <si>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</si>
  <si>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</si>
  <si>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</si>
  <si>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</si>
  <si>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</si>
  <si>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</si>
  <si>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</si>
  <si>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</si>
  <si>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1 стояк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</si>
  <si>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</si>
  <si>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</si>
  <si>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</si>
  <si>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</si>
  <si>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Смена вентиля до 20 мм</t>
  </si>
  <si>
    <t>Устранение свищей хомутами</t>
  </si>
  <si>
    <t>руб.</t>
  </si>
  <si>
    <t>Осмотр подвала</t>
  </si>
  <si>
    <t>1 дом</t>
  </si>
  <si>
    <t>Отключение отопления</t>
  </si>
  <si>
    <t>Пробивка проемов в стенах, закладка кирпичем и оштукатуривание после</t>
  </si>
  <si>
    <t>Сброс воздуха со стояков отопления с использованием а/м газель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</si>
  <si>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</si>
  <si>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</si>
  <si>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</si>
  <si>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</si>
  <si>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</si>
  <si>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</si>
  <si>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</si>
  <si>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</si>
  <si>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</si>
  <si>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</si>
  <si>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</si>
  <si>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</si>
  <si>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</si>
  <si>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</si>
  <si>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</si>
  <si>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</si>
  <si>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</si>
  <si>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</si>
  <si>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</si>
  <si>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</si>
  <si>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</si>
  <si>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</si>
  <si>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</si>
  <si>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</si>
  <si>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</si>
  <si>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</si>
  <si>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Удаление стволов деревьев произростающих к придом. террит. ж/д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</si>
  <si>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</si>
  <si>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</si>
  <si>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</si>
  <si>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Прогон воздуха системы отопления</t>
  </si>
  <si>
    <t>Прочистка трубок секций водоподогревателя</t>
  </si>
  <si>
    <t>водоподо</t>
  </si>
  <si>
    <t>Ремонт вентелей до 32 д.</t>
  </si>
  <si>
    <t>Ремонт труб ГВС</t>
  </si>
  <si>
    <t>Сброс воздуха со стояков отопления с использованием а/м ИЖ</t>
  </si>
  <si>
    <t>Смена вентиля д. 20 мм</t>
  </si>
  <si>
    <t>Смена труб ГВС и ХВС д.32</t>
  </si>
  <si>
    <t>Смена труб ХВС и ГВС д.20</t>
  </si>
  <si>
    <t>Смена труб из водогазопроводных труб д.57 с производством сварочных ра</t>
  </si>
  <si>
    <t>Смена труб отопления д. 76 (со сваркой)</t>
  </si>
  <si>
    <t>Частичная смена ВГП труб д. 20 водоснаб. PPRC . 20</t>
  </si>
  <si>
    <t>Частичная теплоизоляция труб отопления</t>
  </si>
  <si>
    <t>замена труб стояка ХВС</t>
  </si>
  <si>
    <t>стояк</t>
  </si>
  <si>
    <t>замеры темпер. воздуха в квартире и подвале</t>
  </si>
  <si>
    <t>замер</t>
  </si>
  <si>
    <t>осмотр подвала</t>
  </si>
  <si>
    <t>Обнаружение с последующим устранением неисправностей в схеме электрос-</t>
  </si>
  <si>
    <t>Схема</t>
  </si>
  <si>
    <t>Осмотр крыши</t>
  </si>
  <si>
    <t>Остекление окна в подъезде</t>
  </si>
  <si>
    <t>Очистка подвала, пер. Парковый 18</t>
  </si>
  <si>
    <t>Устройство соединения эл.проводов с исп-ем СИЗ № 3</t>
  </si>
  <si>
    <t>1 соед.</t>
  </si>
  <si>
    <t>исполнение заявок не связанных с ремонтом</t>
  </si>
  <si>
    <t>навеска замка (крабовый)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</si>
</sst>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/>
    <xf numFmtId="0" fontId="11" fillId="0" borderId="2" xfId="1" applyFont="1" applyFill="1" applyBorder="1" applyAlignment="1">
      <alignment horizontal="left" vertical="center" wrapText="1"/>
    </xf>
    <xf numFmtId="0" fontId="0" fillId="0" borderId="0" xfId="0"/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1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84"/>
  <sheetViews>
    <sheetView tabSelected="1" workbookViewId="0">
      <pane ySplit="2" topLeftCell="A3" activePane="bottomLeft" state="frozen"/>
      <selection pane="bottomLeft" activeCell="H82" sqref="H82"/>
    </sheetView>
  </sheetViews>
  <sheetFormatPr defaultRowHeight="15"/>
  <cols>
    <col min="1" max="1" width="72.140625" style="26" customWidth="1"/>
    <col min="2" max="2" width="19.140625" style="27" customWidth="1"/>
    <col min="3" max="3" width="12.140625" style="28" customWidth="1"/>
    <col min="4" max="4" width="15.5703125" style="29" customWidth="1"/>
    <col min="5" max="5" width="0" style="8" hidden="1" customWidth="1"/>
    <col min="6" max="7" width="9.140625" style="8"/>
    <col min="8" max="8" width="11.28515625" style="8" customWidth="1"/>
    <col min="9" max="16384" width="9.140625" style="8"/>
  </cols>
  <sheetData>
    <row r="1" spans="1:4" s="3" customFormat="1" ht="48" customHeight="1">
      <c r="A1" s="33" t="s">
        <v>7</v>
      </c>
      <c r="B1" s="33"/>
      <c r="C1" s="33"/>
      <c r="D1" s="33"/>
    </row>
    <row r="2" spans="1:4" ht="60" customHeight="1">
      <c r="A2" s="4" t="s">
        <v>2</v>
      </c>
      <c r="B2" s="5" t="s">
        <v>27</v>
      </c>
      <c r="C2" s="6" t="s">
        <v>0</v>
      </c>
      <c r="D2" s="7" t="s">
        <v>1</v>
      </c>
    </row>
    <row r="3" spans="1:4" ht="18.75" customHeight="1">
      <c r="A3" s="4" t="s">
        <v>41</v>
      </c>
      <c r="B3" s="5">
        <v>-94162.72</v>
      </c>
      <c r="C3" s="6"/>
      <c r="D3" s="7"/>
    </row>
    <row r="4" spans="1:4">
      <c r="A4" s="35" t="s">
        <v>29</v>
      </c>
      <c r="B4" s="35"/>
      <c r="C4" s="35"/>
      <c r="D4" s="35"/>
    </row>
    <row r="5" spans="1:4">
      <c r="A5" s="1" t="s">
        <v>42</v>
      </c>
      <c r="B5" s="9">
        <v>822180.96</v>
      </c>
      <c r="C5" s="30" t="s">
        <v>35</v>
      </c>
      <c r="D5" s="10"/>
    </row>
    <row r="6" spans="1:4">
      <c r="A6" s="1" t="s">
        <v>43</v>
      </c>
      <c r="B6" s="9">
        <v>780377.41</v>
      </c>
      <c r="C6" s="30" t="s">
        <v>35</v>
      </c>
      <c r="D6" s="10"/>
    </row>
    <row r="7" spans="1:4">
      <c r="A7" s="1" t="s">
        <v>44</v>
      </c>
      <c r="B7" s="9">
        <f>B6-B5</f>
        <v>-41803.54999999993</v>
      </c>
      <c r="C7" s="30" t="s">
        <v>35</v>
      </c>
      <c r="D7" s="10"/>
    </row>
    <row r="8" spans="1:4">
      <c r="A8" s="11" t="s">
        <v>8</v>
      </c>
      <c r="B8" s="9">
        <f>B9</f>
        <v>10157.76</v>
      </c>
      <c r="C8" s="30" t="s">
        <v>35</v>
      </c>
      <c r="D8" s="10"/>
    </row>
    <row r="9" spans="1:4">
      <c r="A9" s="12" t="s">
        <v>9</v>
      </c>
      <c r="B9" s="13">
        <f>396.48*12+450*12</f>
        <v>10157.76</v>
      </c>
      <c r="C9" s="16" t="s">
        <v>35</v>
      </c>
      <c r="D9" s="10"/>
    </row>
    <row r="10" spans="1:4">
      <c r="A10" s="14" t="s">
        <v>45</v>
      </c>
      <c r="B10" s="15">
        <f>B5+B8-B9</f>
        <v>822180.96</v>
      </c>
      <c r="C10" s="30" t="s">
        <v>35</v>
      </c>
      <c r="D10" s="17"/>
    </row>
    <row r="11" spans="1:4">
      <c r="A11" s="34" t="s">
        <v>10</v>
      </c>
      <c r="B11" s="34"/>
      <c r="C11" s="34"/>
      <c r="D11" s="34"/>
    </row>
    <row r="12" spans="1:4" ht="15.75" thickBot="1">
      <c r="A12" s="18" t="s">
        <v>12</v>
      </c>
      <c r="B12" s="15">
        <f>B13+B14</f>
        <v>141205.68</v>
      </c>
      <c r="C12" s="30" t="s">
        <v>35</v>
      </c>
      <c r="D12" s="17"/>
    </row>
    <row r="13" spans="1:4" s="2" customFormat="1" ht="15.75" thickBot="1">
      <c r="A13" s="31" t="s">
        <v>61</v>
      </c>
      <c r="B13" s="32">
        <v>68523.839999999997</v>
      </c>
      <c r="C13" s="31" t="s">
        <v>4</v>
      </c>
      <c r="D13" s="32">
        <v>16632</v>
      </c>
    </row>
    <row r="14" spans="1:4" s="2" customFormat="1" ht="15.75" thickBot="1">
      <c r="A14" s="31" t="s">
        <v>62</v>
      </c>
      <c r="B14" s="32">
        <v>72681.84</v>
      </c>
      <c r="C14" s="31" t="s">
        <v>4</v>
      </c>
      <c r="D14" s="32">
        <v>16632</v>
      </c>
    </row>
    <row r="15" spans="1:4" ht="29.25" thickBot="1">
      <c r="A15" s="18" t="s">
        <v>13</v>
      </c>
      <c r="B15" s="15">
        <f>B17+B16</f>
        <v>65280.600000000006</v>
      </c>
      <c r="C15" s="30" t="s">
        <v>35</v>
      </c>
      <c r="D15" s="17"/>
    </row>
    <row r="16" spans="1:4" s="2" customFormat="1" ht="15.75" thickBot="1">
      <c r="A16" s="31" t="s">
        <v>59</v>
      </c>
      <c r="B16" s="32">
        <v>31600.799999999999</v>
      </c>
      <c r="C16" s="31" t="s">
        <v>4</v>
      </c>
      <c r="D16" s="32">
        <v>16632</v>
      </c>
    </row>
    <row r="17" spans="1:4" s="2" customFormat="1" ht="15.75" thickBot="1">
      <c r="A17" s="31" t="s">
        <v>60</v>
      </c>
      <c r="B17" s="32">
        <v>33679.800000000003</v>
      </c>
      <c r="C17" s="31" t="s">
        <v>4</v>
      </c>
      <c r="D17" s="32">
        <v>16632</v>
      </c>
    </row>
    <row r="18" spans="1:4" ht="15.75" thickBot="1">
      <c r="A18" s="18" t="s">
        <v>14</v>
      </c>
      <c r="B18" s="15">
        <f>B19</f>
        <v>0</v>
      </c>
      <c r="C18" s="30" t="s">
        <v>35</v>
      </c>
      <c r="D18" s="20"/>
    </row>
    <row r="19" spans="1:4" s="2" customFormat="1" ht="15.75" thickBot="1">
      <c r="A19" s="31"/>
      <c r="B19" s="32"/>
      <c r="C19" s="31"/>
      <c r="D19" s="32"/>
    </row>
    <row r="20" spans="1:4" ht="29.25" thickBot="1">
      <c r="A20" s="18" t="s">
        <v>15</v>
      </c>
      <c r="B20" s="15">
        <f>SUM(B21:B26)</f>
        <v>19459.439999999999</v>
      </c>
      <c r="C20" s="30" t="s">
        <v>35</v>
      </c>
      <c r="D20" s="17"/>
    </row>
    <row r="21" spans="1:4" s="2" customFormat="1" ht="15.75" thickBot="1">
      <c r="A21" s="31" t="s">
        <v>49</v>
      </c>
      <c r="B21" s="32">
        <v>1663.2</v>
      </c>
      <c r="C21" s="31" t="s">
        <v>4</v>
      </c>
      <c r="D21" s="32">
        <v>16632</v>
      </c>
    </row>
    <row r="22" spans="1:4" s="2" customFormat="1" ht="15.75" thickBot="1">
      <c r="A22" s="31" t="s">
        <v>50</v>
      </c>
      <c r="B22" s="32">
        <v>1663.2</v>
      </c>
      <c r="C22" s="31" t="s">
        <v>4</v>
      </c>
      <c r="D22" s="32">
        <v>16632</v>
      </c>
    </row>
    <row r="23" spans="1:4" s="2" customFormat="1" ht="15.75" thickBot="1">
      <c r="A23" s="31" t="s">
        <v>51</v>
      </c>
      <c r="B23" s="32">
        <v>1496.88</v>
      </c>
      <c r="C23" s="31" t="s">
        <v>4</v>
      </c>
      <c r="D23" s="32">
        <v>16632</v>
      </c>
    </row>
    <row r="24" spans="1:4" s="2" customFormat="1" ht="15.75" thickBot="1">
      <c r="A24" s="31" t="s">
        <v>52</v>
      </c>
      <c r="B24" s="32">
        <v>1496.88</v>
      </c>
      <c r="C24" s="31" t="s">
        <v>4</v>
      </c>
      <c r="D24" s="32">
        <v>16632</v>
      </c>
    </row>
    <row r="25" spans="1:4" s="2" customFormat="1" ht="15.75" thickBot="1">
      <c r="A25" s="31" t="s">
        <v>53</v>
      </c>
      <c r="B25" s="32">
        <v>6320.16</v>
      </c>
      <c r="C25" s="31" t="s">
        <v>4</v>
      </c>
      <c r="D25" s="32">
        <v>16632</v>
      </c>
    </row>
    <row r="26" spans="1:4" s="2" customFormat="1" ht="15.75" thickBot="1">
      <c r="A26" s="31" t="s">
        <v>54</v>
      </c>
      <c r="B26" s="32">
        <v>6819.12</v>
      </c>
      <c r="C26" s="31" t="s">
        <v>4</v>
      </c>
      <c r="D26" s="32">
        <v>16632</v>
      </c>
    </row>
    <row r="27" spans="1:4" ht="43.5" thickBot="1">
      <c r="A27" s="18" t="s">
        <v>16</v>
      </c>
      <c r="B27" s="15">
        <f>SUM(B28:B35)</f>
        <v>16786.54</v>
      </c>
      <c r="C27" s="30" t="s">
        <v>35</v>
      </c>
      <c r="D27" s="21"/>
    </row>
    <row r="28" spans="1:4" s="2" customFormat="1" ht="15.75" thickBot="1">
      <c r="A28" s="31" t="s">
        <v>89</v>
      </c>
      <c r="B28" s="32">
        <v>615.66</v>
      </c>
      <c r="C28" s="31" t="s">
        <v>90</v>
      </c>
      <c r="D28" s="32">
        <v>1</v>
      </c>
    </row>
    <row r="29" spans="1:4" s="2" customFormat="1" ht="15.75" thickBot="1">
      <c r="A29" s="31" t="s">
        <v>91</v>
      </c>
      <c r="B29" s="32">
        <v>525.44000000000005</v>
      </c>
      <c r="C29" s="31" t="s">
        <v>69</v>
      </c>
      <c r="D29" s="32">
        <v>2</v>
      </c>
    </row>
    <row r="30" spans="1:4" s="2" customFormat="1" ht="15.75" thickBot="1">
      <c r="A30" s="31" t="s">
        <v>92</v>
      </c>
      <c r="B30" s="32">
        <v>8287.77</v>
      </c>
      <c r="C30" s="31" t="s">
        <v>11</v>
      </c>
      <c r="D30" s="32">
        <v>3.9</v>
      </c>
    </row>
    <row r="31" spans="1:4" s="2" customFormat="1" ht="15.75" thickBot="1">
      <c r="A31" s="31" t="s">
        <v>93</v>
      </c>
      <c r="B31" s="32">
        <v>3808.34</v>
      </c>
      <c r="C31" s="31" t="s">
        <v>69</v>
      </c>
      <c r="D31" s="32">
        <v>1</v>
      </c>
    </row>
    <row r="32" spans="1:4" s="2" customFormat="1" ht="15.75" thickBot="1">
      <c r="A32" s="31" t="s">
        <v>39</v>
      </c>
      <c r="B32" s="32">
        <v>1328.07</v>
      </c>
      <c r="C32" s="31" t="s">
        <v>4</v>
      </c>
      <c r="D32" s="32">
        <v>1</v>
      </c>
    </row>
    <row r="33" spans="1:5" s="2" customFormat="1" ht="15.75" thickBot="1">
      <c r="A33" s="31" t="s">
        <v>94</v>
      </c>
      <c r="B33" s="32">
        <v>52.59</v>
      </c>
      <c r="C33" s="31" t="s">
        <v>95</v>
      </c>
      <c r="D33" s="32">
        <v>1</v>
      </c>
    </row>
    <row r="34" spans="1:5" s="2" customFormat="1" ht="15.75" thickBot="1">
      <c r="A34" s="31" t="s">
        <v>96</v>
      </c>
      <c r="B34" s="32">
        <v>1679.01</v>
      </c>
      <c r="C34" s="31" t="s">
        <v>11</v>
      </c>
      <c r="D34" s="32">
        <v>3</v>
      </c>
    </row>
    <row r="35" spans="1:5" s="2" customFormat="1" ht="15.75" thickBot="1">
      <c r="A35" s="31" t="s">
        <v>97</v>
      </c>
      <c r="B35" s="32">
        <v>489.66</v>
      </c>
      <c r="C35" s="31" t="s">
        <v>11</v>
      </c>
      <c r="D35" s="32">
        <v>1</v>
      </c>
    </row>
    <row r="36" spans="1:5" ht="43.5" thickBot="1">
      <c r="A36" s="18" t="s">
        <v>17</v>
      </c>
      <c r="B36" s="15">
        <f>SUM(B37:B60)</f>
        <v>144361.87999999998</v>
      </c>
      <c r="C36" s="30" t="s">
        <v>35</v>
      </c>
      <c r="D36" s="17"/>
      <c r="E36" s="22" t="s">
        <v>3</v>
      </c>
    </row>
    <row r="37" spans="1:5" s="2" customFormat="1" ht="15.75" thickBot="1">
      <c r="A37" s="31" t="s">
        <v>31</v>
      </c>
      <c r="B37" s="32">
        <v>2835.75</v>
      </c>
      <c r="C37" s="31" t="s">
        <v>32</v>
      </c>
      <c r="D37" s="32">
        <v>5</v>
      </c>
    </row>
    <row r="38" spans="1:5" s="2" customFormat="1" ht="15.75" thickBot="1">
      <c r="A38" s="31" t="s">
        <v>68</v>
      </c>
      <c r="B38" s="32">
        <v>491.52</v>
      </c>
      <c r="C38" s="31" t="s">
        <v>69</v>
      </c>
      <c r="D38" s="32">
        <v>1</v>
      </c>
    </row>
    <row r="39" spans="1:5" s="2" customFormat="1" ht="15.75" thickBot="1">
      <c r="A39" s="31" t="s">
        <v>70</v>
      </c>
      <c r="B39" s="32">
        <v>1153.74</v>
      </c>
      <c r="C39" s="31" t="s">
        <v>28</v>
      </c>
      <c r="D39" s="32">
        <v>2</v>
      </c>
    </row>
    <row r="40" spans="1:5" s="2" customFormat="1" ht="15.75" thickBot="1">
      <c r="A40" s="31" t="s">
        <v>36</v>
      </c>
      <c r="B40" s="32">
        <v>1525.72</v>
      </c>
      <c r="C40" s="31" t="s">
        <v>37</v>
      </c>
      <c r="D40" s="32">
        <v>4</v>
      </c>
    </row>
    <row r="41" spans="1:5" s="2" customFormat="1" ht="15.75" thickBot="1">
      <c r="A41" s="31" t="s">
        <v>36</v>
      </c>
      <c r="B41" s="32">
        <v>2530.44</v>
      </c>
      <c r="C41" s="31" t="s">
        <v>69</v>
      </c>
      <c r="D41" s="32">
        <v>3</v>
      </c>
    </row>
    <row r="42" spans="1:5" s="2" customFormat="1" ht="15.75" thickBot="1">
      <c r="A42" s="31" t="s">
        <v>38</v>
      </c>
      <c r="B42" s="32">
        <v>1117.43</v>
      </c>
      <c r="C42" s="31" t="s">
        <v>11</v>
      </c>
      <c r="D42" s="32">
        <v>1</v>
      </c>
    </row>
    <row r="43" spans="1:5" s="2" customFormat="1" ht="15.75" thickBot="1">
      <c r="A43" s="31" t="s">
        <v>71</v>
      </c>
      <c r="B43" s="32">
        <v>2195.41</v>
      </c>
      <c r="C43" s="31" t="s">
        <v>11</v>
      </c>
      <c r="D43" s="32">
        <v>1</v>
      </c>
    </row>
    <row r="44" spans="1:5" s="2" customFormat="1" ht="15.75" thickBot="1">
      <c r="A44" s="31" t="s">
        <v>72</v>
      </c>
      <c r="B44" s="32">
        <v>20016.84</v>
      </c>
      <c r="C44" s="31" t="s">
        <v>73</v>
      </c>
      <c r="D44" s="32">
        <v>1</v>
      </c>
    </row>
    <row r="45" spans="1:5" s="2" customFormat="1" ht="15.75" thickBot="1">
      <c r="A45" s="31" t="s">
        <v>74</v>
      </c>
      <c r="B45" s="32">
        <v>435.01</v>
      </c>
      <c r="C45" s="31" t="s">
        <v>11</v>
      </c>
      <c r="D45" s="32">
        <v>1</v>
      </c>
    </row>
    <row r="46" spans="1:5" s="2" customFormat="1" ht="15.75" thickBot="1">
      <c r="A46" s="31" t="s">
        <v>75</v>
      </c>
      <c r="B46" s="32">
        <v>810.22</v>
      </c>
      <c r="C46" s="31" t="s">
        <v>5</v>
      </c>
      <c r="D46" s="32">
        <v>1</v>
      </c>
    </row>
    <row r="47" spans="1:5" s="2" customFormat="1" ht="15.75" thickBot="1">
      <c r="A47" s="31" t="s">
        <v>76</v>
      </c>
      <c r="B47" s="32">
        <v>409.36</v>
      </c>
      <c r="C47" s="31" t="s">
        <v>28</v>
      </c>
      <c r="D47" s="32">
        <v>1</v>
      </c>
    </row>
    <row r="48" spans="1:5" s="2" customFormat="1" ht="15.75" thickBot="1">
      <c r="A48" s="31" t="s">
        <v>40</v>
      </c>
      <c r="B48" s="32">
        <v>2778</v>
      </c>
      <c r="C48" s="31" t="s">
        <v>28</v>
      </c>
      <c r="D48" s="32">
        <v>4</v>
      </c>
    </row>
    <row r="49" spans="1:4" s="2" customFormat="1" ht="15.75" thickBot="1">
      <c r="A49" s="31" t="s">
        <v>77</v>
      </c>
      <c r="B49" s="32">
        <v>1424.7</v>
      </c>
      <c r="C49" s="31" t="s">
        <v>11</v>
      </c>
      <c r="D49" s="32">
        <v>1</v>
      </c>
    </row>
    <row r="50" spans="1:4" s="2" customFormat="1" ht="15.75" thickBot="1">
      <c r="A50" s="31" t="s">
        <v>33</v>
      </c>
      <c r="B50" s="32">
        <v>609.99</v>
      </c>
      <c r="C50" s="31" t="s">
        <v>11</v>
      </c>
      <c r="D50" s="32">
        <v>1</v>
      </c>
    </row>
    <row r="51" spans="1:4" s="2" customFormat="1" ht="15.75" thickBot="1">
      <c r="A51" s="31" t="s">
        <v>78</v>
      </c>
      <c r="B51" s="32">
        <v>13536</v>
      </c>
      <c r="C51" s="31" t="s">
        <v>5</v>
      </c>
      <c r="D51" s="32">
        <v>9</v>
      </c>
    </row>
    <row r="52" spans="1:4" s="2" customFormat="1" ht="15.75" thickBot="1">
      <c r="A52" s="31" t="s">
        <v>79</v>
      </c>
      <c r="B52" s="32">
        <v>6940</v>
      </c>
      <c r="C52" s="31" t="s">
        <v>5</v>
      </c>
      <c r="D52" s="32">
        <v>4</v>
      </c>
    </row>
    <row r="53" spans="1:4" s="2" customFormat="1" ht="15.75" thickBot="1">
      <c r="A53" s="31" t="s">
        <v>80</v>
      </c>
      <c r="B53" s="32">
        <v>1435.5</v>
      </c>
      <c r="C53" s="31" t="s">
        <v>5</v>
      </c>
      <c r="D53" s="32">
        <v>1.5</v>
      </c>
    </row>
    <row r="54" spans="1:4" s="2" customFormat="1" ht="15.75" thickBot="1">
      <c r="A54" s="31" t="s">
        <v>81</v>
      </c>
      <c r="B54" s="32">
        <v>5567.7</v>
      </c>
      <c r="C54" s="31" t="s">
        <v>5</v>
      </c>
      <c r="D54" s="32">
        <v>2</v>
      </c>
    </row>
    <row r="55" spans="1:4" s="2" customFormat="1" ht="15.75" thickBot="1">
      <c r="A55" s="31" t="s">
        <v>34</v>
      </c>
      <c r="B55" s="32">
        <v>1708.88</v>
      </c>
      <c r="C55" s="31" t="s">
        <v>11</v>
      </c>
      <c r="D55" s="32">
        <v>4</v>
      </c>
    </row>
    <row r="56" spans="1:4" s="2" customFormat="1" ht="15.75" thickBot="1">
      <c r="A56" s="31" t="s">
        <v>82</v>
      </c>
      <c r="B56" s="32">
        <v>1403.39</v>
      </c>
      <c r="C56" s="31" t="s">
        <v>5</v>
      </c>
      <c r="D56" s="32">
        <v>0.7</v>
      </c>
    </row>
    <row r="57" spans="1:4" s="2" customFormat="1" ht="15.75" thickBot="1">
      <c r="A57" s="31" t="s">
        <v>83</v>
      </c>
      <c r="B57" s="32">
        <v>6441</v>
      </c>
      <c r="C57" s="31" t="s">
        <v>4</v>
      </c>
      <c r="D57" s="32">
        <v>10</v>
      </c>
    </row>
    <row r="58" spans="1:4" s="2" customFormat="1" ht="15.75" thickBot="1">
      <c r="A58" s="31" t="s">
        <v>84</v>
      </c>
      <c r="B58" s="32">
        <v>63266</v>
      </c>
      <c r="C58" s="31" t="s">
        <v>85</v>
      </c>
      <c r="D58" s="32">
        <v>1</v>
      </c>
    </row>
    <row r="59" spans="1:4" s="2" customFormat="1" ht="15.75" thickBot="1">
      <c r="A59" s="31" t="s">
        <v>86</v>
      </c>
      <c r="B59" s="32">
        <v>2355.36</v>
      </c>
      <c r="C59" s="31" t="s">
        <v>87</v>
      </c>
      <c r="D59" s="32">
        <v>6</v>
      </c>
    </row>
    <row r="60" spans="1:4" s="2" customFormat="1" ht="15.75" thickBot="1">
      <c r="A60" s="31" t="s">
        <v>88</v>
      </c>
      <c r="B60" s="32">
        <v>3373.92</v>
      </c>
      <c r="C60" s="31" t="s">
        <v>69</v>
      </c>
      <c r="D60" s="32">
        <v>4</v>
      </c>
    </row>
    <row r="61" spans="1:4" ht="28.5">
      <c r="A61" s="18" t="s">
        <v>18</v>
      </c>
      <c r="B61" s="15">
        <v>0</v>
      </c>
      <c r="C61" s="30" t="s">
        <v>35</v>
      </c>
      <c r="D61" s="17"/>
    </row>
    <row r="62" spans="1:4" ht="28.5">
      <c r="A62" s="18" t="s">
        <v>19</v>
      </c>
      <c r="B62" s="15">
        <v>0</v>
      </c>
      <c r="C62" s="30" t="s">
        <v>35</v>
      </c>
      <c r="D62" s="17"/>
    </row>
    <row r="63" spans="1:4">
      <c r="A63" s="18" t="s">
        <v>20</v>
      </c>
      <c r="B63" s="15">
        <v>0</v>
      </c>
      <c r="C63" s="30" t="s">
        <v>35</v>
      </c>
      <c r="D63" s="17"/>
    </row>
    <row r="64" spans="1:4" ht="29.25" thickBot="1">
      <c r="A64" s="18" t="s">
        <v>21</v>
      </c>
      <c r="B64" s="15">
        <f>SUM(B65:B65)</f>
        <v>0</v>
      </c>
      <c r="C64" s="30" t="s">
        <v>35</v>
      </c>
      <c r="D64" s="17"/>
    </row>
    <row r="65" spans="1:4" s="2" customFormat="1" ht="15.75" thickBot="1">
      <c r="A65" s="31"/>
      <c r="B65" s="32"/>
      <c r="C65" s="31"/>
      <c r="D65" s="32"/>
    </row>
    <row r="66" spans="1:4" ht="29.25" thickBot="1">
      <c r="A66" s="18" t="s">
        <v>22</v>
      </c>
      <c r="B66" s="15">
        <f>B68+B67</f>
        <v>8731.7999999999993</v>
      </c>
      <c r="C66" s="30" t="s">
        <v>35</v>
      </c>
      <c r="D66" s="17"/>
    </row>
    <row r="67" spans="1:4" s="2" customFormat="1" ht="15.75" thickBot="1">
      <c r="A67" s="31" t="s">
        <v>57</v>
      </c>
      <c r="B67" s="32">
        <v>4158</v>
      </c>
      <c r="C67" s="31" t="s">
        <v>4</v>
      </c>
      <c r="D67" s="32">
        <v>16632</v>
      </c>
    </row>
    <row r="68" spans="1:4" s="2" customFormat="1" ht="15.75" thickBot="1">
      <c r="A68" s="31" t="s">
        <v>58</v>
      </c>
      <c r="B68" s="32">
        <v>4573.8</v>
      </c>
      <c r="C68" s="31" t="s">
        <v>4</v>
      </c>
      <c r="D68" s="32">
        <v>16632</v>
      </c>
    </row>
    <row r="69" spans="1:4" ht="34.5" customHeight="1" thickBot="1">
      <c r="A69" s="18" t="s">
        <v>23</v>
      </c>
      <c r="B69" s="15">
        <f>B70+B71</f>
        <v>32731.78</v>
      </c>
      <c r="C69" s="30" t="s">
        <v>35</v>
      </c>
      <c r="D69" s="17"/>
    </row>
    <row r="70" spans="1:4" s="2" customFormat="1" ht="15.75" thickBot="1">
      <c r="A70" s="31" t="s">
        <v>55</v>
      </c>
      <c r="B70" s="32">
        <v>15966.72</v>
      </c>
      <c r="C70" s="31" t="s">
        <v>4</v>
      </c>
      <c r="D70" s="32">
        <v>16632</v>
      </c>
    </row>
    <row r="71" spans="1:4" s="2" customFormat="1" ht="15.75" thickBot="1">
      <c r="A71" s="31" t="s">
        <v>56</v>
      </c>
      <c r="B71" s="32">
        <v>16765.060000000001</v>
      </c>
      <c r="C71" s="31" t="s">
        <v>4</v>
      </c>
      <c r="D71" s="32">
        <v>16632</v>
      </c>
    </row>
    <row r="72" spans="1:4" ht="29.25" thickBot="1">
      <c r="A72" s="18" t="s">
        <v>24</v>
      </c>
      <c r="B72" s="15">
        <f>SUM(B73)</f>
        <v>0</v>
      </c>
      <c r="C72" s="30" t="s">
        <v>35</v>
      </c>
      <c r="D72" s="17"/>
    </row>
    <row r="73" spans="1:4" s="2" customFormat="1" ht="15.75" thickBot="1">
      <c r="A73" s="31"/>
      <c r="B73" s="32"/>
      <c r="C73" s="31"/>
      <c r="D73" s="32"/>
    </row>
    <row r="74" spans="1:4" ht="57.75" thickBot="1">
      <c r="A74" s="18" t="s">
        <v>25</v>
      </c>
      <c r="B74" s="15">
        <f>SUM(B75:B79)</f>
        <v>97690.79</v>
      </c>
      <c r="C74" s="30" t="s">
        <v>35</v>
      </c>
      <c r="D74" s="17"/>
    </row>
    <row r="75" spans="1:4" s="2" customFormat="1" ht="15.75" thickBot="1">
      <c r="A75" s="31" t="s">
        <v>63</v>
      </c>
      <c r="B75" s="32">
        <v>282.74</v>
      </c>
      <c r="C75" s="31" t="s">
        <v>4</v>
      </c>
      <c r="D75" s="32">
        <v>16632</v>
      </c>
    </row>
    <row r="76" spans="1:4" s="2" customFormat="1" ht="15.75" thickBot="1">
      <c r="A76" s="31" t="s">
        <v>64</v>
      </c>
      <c r="B76" s="32">
        <v>282.74</v>
      </c>
      <c r="C76" s="31" t="s">
        <v>4</v>
      </c>
      <c r="D76" s="32">
        <v>16632</v>
      </c>
    </row>
    <row r="77" spans="1:4" s="2" customFormat="1" ht="15.75" thickBot="1">
      <c r="A77" s="31" t="s">
        <v>65</v>
      </c>
      <c r="B77" s="32">
        <v>45738</v>
      </c>
      <c r="C77" s="31" t="s">
        <v>4</v>
      </c>
      <c r="D77" s="32">
        <v>16632</v>
      </c>
    </row>
    <row r="78" spans="1:4" s="2" customFormat="1" ht="15.75" thickBot="1">
      <c r="A78" s="31" t="s">
        <v>66</v>
      </c>
      <c r="B78" s="32">
        <v>45577.39</v>
      </c>
      <c r="C78" s="31" t="s">
        <v>4</v>
      </c>
      <c r="D78" s="32">
        <v>15111.87</v>
      </c>
    </row>
    <row r="79" spans="1:4" s="2" customFormat="1" ht="15.75" thickBot="1">
      <c r="A79" s="31" t="s">
        <v>67</v>
      </c>
      <c r="B79" s="32">
        <v>5809.92</v>
      </c>
      <c r="C79" s="31" t="s">
        <v>37</v>
      </c>
      <c r="D79" s="32">
        <v>6</v>
      </c>
    </row>
    <row r="80" spans="1:4">
      <c r="A80" s="18" t="s">
        <v>26</v>
      </c>
      <c r="B80" s="15">
        <f>B81</f>
        <v>3420</v>
      </c>
      <c r="C80" s="30" t="s">
        <v>35</v>
      </c>
      <c r="D80" s="17"/>
    </row>
    <row r="81" spans="1:4" ht="30">
      <c r="A81" s="23" t="s">
        <v>30</v>
      </c>
      <c r="B81" s="24">
        <f>D81*5*12</f>
        <v>3420</v>
      </c>
      <c r="C81" s="25" t="s">
        <v>6</v>
      </c>
      <c r="D81" s="19">
        <v>57</v>
      </c>
    </row>
    <row r="82" spans="1:4">
      <c r="A82" s="14" t="s">
        <v>46</v>
      </c>
      <c r="B82" s="15">
        <f>B12+B15+B18+B20+B27+B36+B61+B62+B63+B64+B66+B69+B72+B74</f>
        <v>526248.51</v>
      </c>
      <c r="C82" s="30" t="s">
        <v>35</v>
      </c>
      <c r="D82" s="17"/>
    </row>
    <row r="83" spans="1:4">
      <c r="A83" s="14" t="s">
        <v>47</v>
      </c>
      <c r="B83" s="15">
        <f>B82*1.2+B80</f>
        <v>634918.21199999994</v>
      </c>
      <c r="C83" s="30" t="s">
        <v>35</v>
      </c>
      <c r="D83" s="17"/>
    </row>
    <row r="84" spans="1:4">
      <c r="A84" s="14" t="s">
        <v>48</v>
      </c>
      <c r="B84" s="15">
        <f>B3+B5+B8-B83</f>
        <v>103257.78800000006</v>
      </c>
      <c r="C84" s="30" t="s">
        <v>35</v>
      </c>
      <c r="D84" s="17"/>
    </row>
  </sheetData>
  <sheetProtection formatCells="0" formatColumns="0" formatRows="0" sort="0" autoFilter="0" pivotTables="0"/>
  <mergeCells count="3">
    <mergeCell ref="A1:D1"/>
    <mergeCell ref="A11:D11"/>
    <mergeCell ref="A4:D4"/>
  </mergeCells>
  <hyperlinks>
    <hyperlink ref="C2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Парковый пер, д. 18</vt:lpstr>
      <vt:lpstr>'Парковый пер, д. 18'!Область_печати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2018-03-16T02:36:42Z</cp:lastPrinted>
  <dcterms:created xsi:type="dcterms:W3CDTF">2016-03-18T02:51:51Z</dcterms:created>
  <dcterms:modified xsi:type="dcterms:W3CDTF">2022-02-14T01:34:07Z</dcterms:modified>
</cp:coreProperties>
</file>