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Кирова, д. 5" sheetId="1" r:id="rId1"/>
  </sheets>
  <externalReferences>
    <externalReference r:id="rId2"/>
  </externalReferences>
  <definedNames>
    <definedName name="_xlnm.Print_Area" localSheetId="0">'Кирова, д. 5'!$A$1:$D$86</definedName>
  </definedNames>
  <calcPr calcId="125725" calcMode="manual"/>
</workbook>
</file>

<file path=xl/calcChain.xml><?xml version="1.0" encoding="utf-8"?>
<calcChain xmlns="http://schemas.openxmlformats.org/spreadsheetml/2006/main">
  <c r="B12" i="1"/>
  <c r="B75"/>
  <c r="B71"/>
  <c r="B48"/>
  <c r="B27"/>
  <c r="B6" l="1"/>
  <c r="B10"/>
  <c r="B20" l="1"/>
  <c r="B8" l="1"/>
  <c r="B83"/>
  <c r="B68"/>
  <c r="B66"/>
  <c r="B22" l="1"/>
  <c r="B11"/>
  <c r="B9" s="1"/>
  <c r="B17" l="1"/>
  <c r="B14"/>
  <c r="B84" l="1"/>
  <c r="B82"/>
  <c r="B85" l="1"/>
  <c r="B86" s="1"/>
</calcChain>
</file>

<file path=xl/sharedStrings.xml><?xml version="1.0" encoding="utf-8"?>
<sst xmlns="http://schemas.openxmlformats.org/spreadsheetml/2006/main" count="167" uniqueCount="101">
  <si>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</si>
  <si>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</si>
  <si>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</si>
  <si>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</si>
  <si>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</si>
  <si>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</si>
  <si>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</si>
  <si>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</si>
  <si>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</si>
  <si>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</si>
  <si>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</si>
  <si>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</si>
  <si>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</si>
  <si>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</si>
  <si>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</si>
  <si>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</si>
  <si>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</si>
  <si>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</si>
  <si>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</si>
  <si>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</si>
  <si>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</si>
  <si>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</si>
  <si>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</si>
  <si>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</si>
  <si>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</si>
  <si>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</si>
  <si>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</si>
  <si>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5</t>
  </si>
  <si>
    <t>Спортивная школа</t>
  </si>
  <si>
    <t>1 стояк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</si>
  <si>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</si>
  <si>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</si>
  <si>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</si>
  <si>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</si>
  <si>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Замена электрической лампы накаливания</t>
  </si>
  <si>
    <t>шт.</t>
  </si>
  <si>
    <t>Исполнение заявок не связаных с ремонтом</t>
  </si>
  <si>
    <t>Навеска замка (крабовый)</t>
  </si>
  <si>
    <t>Очистка канализационной сети</t>
  </si>
  <si>
    <t>руб.</t>
  </si>
  <si>
    <t>узел</t>
  </si>
  <si>
    <t>Осмотр подвала</t>
  </si>
  <si>
    <t>1 дом</t>
  </si>
  <si>
    <t>Отключение отопления</t>
  </si>
  <si>
    <t>Санитарная обрезка сухих вершин и веток деревьев с исп-ем автовышки</t>
  </si>
  <si>
    <t>Устройство перегородок из кирпича на вводе труб теплоснабжения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</si>
  <si>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</si>
  <si>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</si>
  <si>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</si>
  <si>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</si>
  <si>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</si>
  <si>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</si>
  <si>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</si>
  <si>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</si>
  <si>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</si>
  <si>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Содержание ДРС 1,2 кв. 2021 г. коэф.0,6</t>
  </si>
  <si>
    <t>Содержание ДРС 3,4 кв. 2021 г.коэф. 0,6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</si>
  <si>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</si>
  <si>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</si>
  <si>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К=0,6</t>
  </si>
  <si>
    <t>Уборка МОП 3,4 кв. 2021 г. К=0,6</t>
  </si>
  <si>
    <t>Управление жилым фондом 1,2 кв. 2021г. К=0,6;0,8;0,85;0,9;1</t>
  </si>
  <si>
    <t>Управление жилым фондом 3,4 кв. 2021г. К=0,6;0,8;0,85;0,9;1</t>
  </si>
  <si>
    <t>Хол.вода потр.при содер.общ.имущ. в МКД 1,2 кв.2021г.1-5эт.К=0,6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</si>
  <si>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</si>
  <si>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</si>
  <si>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</si>
  <si>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</si>
  <si>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</si>
  <si>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</si>
  <si>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</si>
  <si>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Удаление стволов деревьев произростающих к придом. террит. ж/д</t>
  </si>
  <si>
    <t>Закрытие/открытие стояков водоснабжения с использованием  а/м газель</t>
  </si>
  <si>
    <t>Замена труб стояка ХВС, Кирова,5 кв.5,9</t>
  </si>
  <si>
    <t>дом</t>
  </si>
  <si>
    <t>Опрессовка тепловых узлов перед сдачей (проверочная)</t>
  </si>
  <si>
    <t>Опрессовка тепловых узлов при сдаче</t>
  </si>
  <si>
    <t>Отогрев стояков с использованием а/м газель</t>
  </si>
  <si>
    <t>Очистка теплового узла</t>
  </si>
  <si>
    <t>т\у</t>
  </si>
  <si>
    <t>Смена вентиля д.20 на внутридомовой системе отопления(со сваркой)</t>
  </si>
  <si>
    <t>Частичная теплоизоляция труб отопления</t>
  </si>
  <si>
    <t>прочистка внутренней канализационной сети</t>
  </si>
  <si>
    <t>Демонтаж непригодных электроприборов</t>
  </si>
  <si>
    <t>Замена эл.провода</t>
  </si>
  <si>
    <t>1 кв.</t>
  </si>
  <si>
    <t>Замена электропатрона с материалом</t>
  </si>
  <si>
    <t>Исполнение заявок не связаных с ремонтом (проверка эл.счетчиков и т.д.</t>
  </si>
  <si>
    <t>Мелкий ремонт кровли асбестоцементных листов</t>
  </si>
  <si>
    <t>Осмотр крыши</t>
  </si>
  <si>
    <t>Пробивка проемов в стенах, закладка кирпичем и оштукатуривание после</t>
  </si>
  <si>
    <t>Прочистка вен. каналов с проз-ом работ по их вскрытию отдельными места</t>
  </si>
  <si>
    <t>вен. кан</t>
  </si>
  <si>
    <t>Ремонт деревянных дверных полотен</t>
  </si>
  <si>
    <t>Устройство примыканий из оцинк. стали выступ. над кровлей констр. элем</t>
  </si>
  <si>
    <t>замена электрической лампы накаливания</t>
  </si>
  <si>
    <t>исполнение заявок не связанных с ремонтом</t>
  </si>
  <si>
    <t>навеска замка (крабовый)</t>
  </si>
  <si>
    <t>осмотр подвала</t>
  </si>
  <si>
    <t>ремонт шиферной кровли</t>
  </si>
  <si>
    <t>установка светильника с датчиком на движение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</si>
</sst>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3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164" fontId="1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40;&#1085;&#1072;&#1083;&#1080;&#1079;%20&#1089;&#1095;&#1077;&#1090;&#1072;%2062%20&#1079;&#1072;%202021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31">
          <cell r="D1131">
            <v>126904.32000000001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86"/>
  <sheetViews>
    <sheetView tabSelected="1" workbookViewId="0">
      <pane ySplit="3" topLeftCell="A4" activePane="bottomLeft" state="frozen"/>
      <selection pane="bottomLeft" activeCell="A13" sqref="A13:D13"/>
    </sheetView>
  </sheetViews>
  <sheetFormatPr defaultRowHeight="15"/>
  <cols>
    <col min="1" max="1" width="72.140625" style="5" customWidth="1"/>
    <col min="2" max="2" width="20.5703125" style="7" customWidth="1"/>
    <col min="3" max="3" width="12.140625" style="3" customWidth="1"/>
    <col min="4" max="4" width="15.5703125" style="2" customWidth="1"/>
    <col min="5" max="5" width="0" style="1" hidden="1" customWidth="1"/>
    <col min="6" max="6" width="9.140625" style="1"/>
    <col min="7" max="8" width="10" style="1" bestFit="1" customWidth="1"/>
    <col min="9" max="16384" width="9.140625" style="1"/>
  </cols>
  <sheetData>
    <row r="1" spans="1:4" s="6" customFormat="1" ht="48" customHeight="1">
      <c r="A1" s="40" t="s">
        <v>7</v>
      </c>
      <c r="B1" s="40"/>
      <c r="C1" s="40"/>
      <c r="D1" s="40"/>
    </row>
    <row r="2" spans="1:4" s="8" customFormat="1" ht="15.75">
      <c r="A2" s="27" t="s">
        <v>27</v>
      </c>
      <c r="B2" s="42" t="s">
        <v>46</v>
      </c>
      <c r="C2" s="42"/>
      <c r="D2" s="42"/>
    </row>
    <row r="3" spans="1:4" ht="61.5" customHeight="1">
      <c r="A3" s="9" t="s">
        <v>2</v>
      </c>
      <c r="B3" s="10" t="s">
        <v>26</v>
      </c>
      <c r="C3" s="11" t="s">
        <v>0</v>
      </c>
      <c r="D3" s="30" t="s">
        <v>1</v>
      </c>
    </row>
    <row r="4" spans="1:4" ht="18" customHeight="1">
      <c r="A4" s="9" t="s">
        <v>47</v>
      </c>
      <c r="B4" s="10">
        <v>725103.52</v>
      </c>
      <c r="C4" s="11"/>
      <c r="D4" s="30"/>
    </row>
    <row r="5" spans="1:4">
      <c r="A5" s="43" t="s">
        <v>30</v>
      </c>
      <c r="B5" s="43"/>
      <c r="C5" s="43"/>
      <c r="D5" s="43"/>
    </row>
    <row r="6" spans="1:4">
      <c r="A6" s="13" t="s">
        <v>48</v>
      </c>
      <c r="B6" s="31">
        <f>31420.32*6+34535.4*6</f>
        <v>395734.32</v>
      </c>
      <c r="C6" s="37" t="s">
        <v>39</v>
      </c>
      <c r="D6" s="12"/>
    </row>
    <row r="7" spans="1:4">
      <c r="A7" s="13" t="s">
        <v>49</v>
      </c>
      <c r="B7" s="31">
        <v>362786.06</v>
      </c>
      <c r="C7" s="37" t="s">
        <v>39</v>
      </c>
      <c r="D7" s="12"/>
    </row>
    <row r="8" spans="1:4">
      <c r="A8" s="13" t="s">
        <v>50</v>
      </c>
      <c r="B8" s="31">
        <f>B7-B6</f>
        <v>-32948.260000000009</v>
      </c>
      <c r="C8" s="37" t="s">
        <v>39</v>
      </c>
      <c r="D8" s="12"/>
    </row>
    <row r="9" spans="1:4">
      <c r="A9" s="14" t="s">
        <v>8</v>
      </c>
      <c r="B9" s="31">
        <f>B11+B10</f>
        <v>131662.08000000002</v>
      </c>
      <c r="C9" s="37" t="s">
        <v>39</v>
      </c>
      <c r="D9" s="12"/>
    </row>
    <row r="10" spans="1:4">
      <c r="A10" s="15" t="s">
        <v>28</v>
      </c>
      <c r="B10" s="32">
        <f>[1]TDSheet!$D$1131</f>
        <v>126904.32000000001</v>
      </c>
      <c r="C10" s="18" t="s">
        <v>39</v>
      </c>
      <c r="D10" s="16"/>
    </row>
    <row r="11" spans="1:4">
      <c r="A11" s="15" t="s">
        <v>9</v>
      </c>
      <c r="B11" s="32">
        <f>396.48*12</f>
        <v>4757.76</v>
      </c>
      <c r="C11" s="18" t="s">
        <v>39</v>
      </c>
      <c r="D11" s="12"/>
    </row>
    <row r="12" spans="1:4">
      <c r="A12" s="17" t="s">
        <v>51</v>
      </c>
      <c r="B12" s="33">
        <f>B6+B9</f>
        <v>527396.4</v>
      </c>
      <c r="C12" s="37" t="s">
        <v>39</v>
      </c>
      <c r="D12" s="19"/>
    </row>
    <row r="13" spans="1:4">
      <c r="A13" s="41" t="s">
        <v>10</v>
      </c>
      <c r="B13" s="41"/>
      <c r="C13" s="41"/>
      <c r="D13" s="41"/>
    </row>
    <row r="14" spans="1:4" ht="15.75" thickBot="1">
      <c r="A14" s="20" t="s">
        <v>11</v>
      </c>
      <c r="B14" s="33">
        <f>B15+B16</f>
        <v>76664.7</v>
      </c>
      <c r="C14" s="37" t="s">
        <v>39</v>
      </c>
      <c r="D14" s="19"/>
    </row>
    <row r="15" spans="1:4" s="36" customFormat="1" ht="15.75" thickBot="1">
      <c r="A15" s="38" t="s">
        <v>61</v>
      </c>
      <c r="B15" s="39">
        <v>37203.599999999999</v>
      </c>
      <c r="C15" s="38" t="s">
        <v>4</v>
      </c>
      <c r="D15" s="39">
        <v>9030</v>
      </c>
    </row>
    <row r="16" spans="1:4" s="36" customFormat="1" ht="15.75" thickBot="1">
      <c r="A16" s="38" t="s">
        <v>62</v>
      </c>
      <c r="B16" s="39">
        <v>39461.1</v>
      </c>
      <c r="C16" s="38" t="s">
        <v>4</v>
      </c>
      <c r="D16" s="39">
        <v>9030</v>
      </c>
    </row>
    <row r="17" spans="1:4" ht="29.25" thickBot="1">
      <c r="A17" s="20" t="s">
        <v>12</v>
      </c>
      <c r="B17" s="33">
        <f>B19+B18</f>
        <v>30705.01</v>
      </c>
      <c r="C17" s="37" t="s">
        <v>39</v>
      </c>
      <c r="D17" s="19"/>
    </row>
    <row r="18" spans="1:4" s="36" customFormat="1" ht="15.75" thickBot="1">
      <c r="A18" s="38" t="s">
        <v>59</v>
      </c>
      <c r="B18" s="39">
        <v>14989.8</v>
      </c>
      <c r="C18" s="38" t="s">
        <v>4</v>
      </c>
      <c r="D18" s="39">
        <v>9030</v>
      </c>
    </row>
    <row r="19" spans="1:4" s="36" customFormat="1" ht="15.75" thickBot="1">
      <c r="A19" s="38" t="s">
        <v>60</v>
      </c>
      <c r="B19" s="39">
        <v>15715.21</v>
      </c>
      <c r="C19" s="38" t="s">
        <v>4</v>
      </c>
      <c r="D19" s="39">
        <v>8653.75</v>
      </c>
    </row>
    <row r="20" spans="1:4" ht="15.75" thickBot="1">
      <c r="A20" s="20" t="s">
        <v>13</v>
      </c>
      <c r="B20" s="33">
        <f>B21</f>
        <v>0</v>
      </c>
      <c r="C20" s="37" t="s">
        <v>39</v>
      </c>
      <c r="D20" s="23"/>
    </row>
    <row r="21" spans="1:4" s="36" customFormat="1" ht="15.75" thickBot="1">
      <c r="A21" s="38"/>
      <c r="B21" s="39"/>
      <c r="C21" s="38"/>
      <c r="D21" s="39"/>
    </row>
    <row r="22" spans="1:4" ht="29.25" thickBot="1">
      <c r="A22" s="20" t="s">
        <v>14</v>
      </c>
      <c r="B22" s="33">
        <f>SUM(B23:B26)</f>
        <v>3521.7</v>
      </c>
      <c r="C22" s="37" t="s">
        <v>39</v>
      </c>
      <c r="D22" s="19"/>
    </row>
    <row r="23" spans="1:4" s="36" customFormat="1" ht="15.75" thickBot="1">
      <c r="A23" s="38" t="s">
        <v>63</v>
      </c>
      <c r="B23" s="39">
        <v>722.4</v>
      </c>
      <c r="C23" s="38" t="s">
        <v>4</v>
      </c>
      <c r="D23" s="39">
        <v>9030</v>
      </c>
    </row>
    <row r="24" spans="1:4" s="36" customFormat="1" ht="15.75" thickBot="1">
      <c r="A24" s="38" t="s">
        <v>64</v>
      </c>
      <c r="B24" s="39">
        <v>812.7</v>
      </c>
      <c r="C24" s="38" t="s">
        <v>4</v>
      </c>
      <c r="D24" s="39">
        <v>9030</v>
      </c>
    </row>
    <row r="25" spans="1:4" s="36" customFormat="1" ht="15.75" thickBot="1">
      <c r="A25" s="38" t="s">
        <v>65</v>
      </c>
      <c r="B25" s="39">
        <v>993.3</v>
      </c>
      <c r="C25" s="38" t="s">
        <v>4</v>
      </c>
      <c r="D25" s="39">
        <v>9030</v>
      </c>
    </row>
    <row r="26" spans="1:4" s="36" customFormat="1" ht="15.75" thickBot="1">
      <c r="A26" s="38" t="s">
        <v>66</v>
      </c>
      <c r="B26" s="39">
        <v>993.3</v>
      </c>
      <c r="C26" s="38" t="s">
        <v>4</v>
      </c>
      <c r="D26" s="39">
        <v>9030</v>
      </c>
    </row>
    <row r="27" spans="1:4" ht="43.5" thickBot="1">
      <c r="A27" s="20" t="s">
        <v>15</v>
      </c>
      <c r="B27" s="33">
        <f>SUM(B28:B47)</f>
        <v>47953.549999999996</v>
      </c>
      <c r="C27" s="37" t="s">
        <v>39</v>
      </c>
      <c r="D27" s="24"/>
    </row>
    <row r="28" spans="1:4" s="36" customFormat="1" ht="15.75" thickBot="1">
      <c r="A28" s="38" t="s">
        <v>83</v>
      </c>
      <c r="B28" s="39">
        <v>610.4</v>
      </c>
      <c r="C28" s="38" t="s">
        <v>35</v>
      </c>
      <c r="D28" s="39">
        <v>2</v>
      </c>
    </row>
    <row r="29" spans="1:4" s="36" customFormat="1" ht="15.75" thickBot="1">
      <c r="A29" s="38" t="s">
        <v>84</v>
      </c>
      <c r="B29" s="39">
        <v>10896.1</v>
      </c>
      <c r="C29" s="38" t="s">
        <v>85</v>
      </c>
      <c r="D29" s="39">
        <v>10</v>
      </c>
    </row>
    <row r="30" spans="1:4" s="36" customFormat="1" ht="15.75" thickBot="1">
      <c r="A30" s="38" t="s">
        <v>34</v>
      </c>
      <c r="B30" s="39">
        <v>158.80000000000001</v>
      </c>
      <c r="C30" s="38" t="s">
        <v>35</v>
      </c>
      <c r="D30" s="39">
        <v>2</v>
      </c>
    </row>
    <row r="31" spans="1:4" s="36" customFormat="1" ht="15.75" thickBot="1">
      <c r="A31" s="38" t="s">
        <v>86</v>
      </c>
      <c r="B31" s="39">
        <v>489.9</v>
      </c>
      <c r="C31" s="38" t="s">
        <v>35</v>
      </c>
      <c r="D31" s="39">
        <v>1</v>
      </c>
    </row>
    <row r="32" spans="1:4" s="36" customFormat="1" ht="15.75" thickBot="1">
      <c r="A32" s="38" t="s">
        <v>36</v>
      </c>
      <c r="B32" s="39">
        <v>232.36</v>
      </c>
      <c r="C32" s="38" t="s">
        <v>35</v>
      </c>
      <c r="D32" s="39">
        <v>1</v>
      </c>
    </row>
    <row r="33" spans="1:5" s="36" customFormat="1" ht="15.75" thickBot="1">
      <c r="A33" s="38" t="s">
        <v>87</v>
      </c>
      <c r="B33" s="39">
        <v>232.36</v>
      </c>
      <c r="C33" s="38" t="s">
        <v>35</v>
      </c>
      <c r="D33" s="39">
        <v>1</v>
      </c>
    </row>
    <row r="34" spans="1:5" s="36" customFormat="1" ht="15.75" thickBot="1">
      <c r="A34" s="38" t="s">
        <v>88</v>
      </c>
      <c r="B34" s="39">
        <v>767.81</v>
      </c>
      <c r="C34" s="38" t="s">
        <v>4</v>
      </c>
      <c r="D34" s="39">
        <v>0.6</v>
      </c>
    </row>
    <row r="35" spans="1:5" s="36" customFormat="1" ht="15.75" thickBot="1">
      <c r="A35" s="38" t="s">
        <v>37</v>
      </c>
      <c r="B35" s="39">
        <v>666.76</v>
      </c>
      <c r="C35" s="38" t="s">
        <v>35</v>
      </c>
      <c r="D35" s="39">
        <v>2</v>
      </c>
    </row>
    <row r="36" spans="1:5" s="36" customFormat="1" ht="15.75" thickBot="1">
      <c r="A36" s="38" t="s">
        <v>89</v>
      </c>
      <c r="B36" s="39">
        <v>262.72000000000003</v>
      </c>
      <c r="C36" s="38" t="s">
        <v>74</v>
      </c>
      <c r="D36" s="39">
        <v>1</v>
      </c>
    </row>
    <row r="37" spans="1:5" s="36" customFormat="1" ht="15.75" thickBot="1">
      <c r="A37" s="38" t="s">
        <v>90</v>
      </c>
      <c r="B37" s="39">
        <v>531.23</v>
      </c>
      <c r="C37" s="38" t="s">
        <v>4</v>
      </c>
      <c r="D37" s="39">
        <v>0.4</v>
      </c>
    </row>
    <row r="38" spans="1:5" s="36" customFormat="1" ht="15.75" thickBot="1">
      <c r="A38" s="38" t="s">
        <v>91</v>
      </c>
      <c r="B38" s="39">
        <v>11438.3</v>
      </c>
      <c r="C38" s="38" t="s">
        <v>92</v>
      </c>
      <c r="D38" s="39">
        <v>2</v>
      </c>
    </row>
    <row r="39" spans="1:5" s="36" customFormat="1" ht="15.75" thickBot="1">
      <c r="A39" s="38" t="s">
        <v>93</v>
      </c>
      <c r="B39" s="39">
        <v>1568.75</v>
      </c>
      <c r="C39" s="38" t="s">
        <v>35</v>
      </c>
      <c r="D39" s="39">
        <v>1</v>
      </c>
    </row>
    <row r="40" spans="1:5" s="36" customFormat="1" ht="15.75" thickBot="1">
      <c r="A40" s="38" t="s">
        <v>45</v>
      </c>
      <c r="B40" s="39">
        <v>3582.37</v>
      </c>
      <c r="C40" s="38" t="s">
        <v>35</v>
      </c>
      <c r="D40" s="39">
        <v>1</v>
      </c>
    </row>
    <row r="41" spans="1:5" s="36" customFormat="1" ht="15.75" thickBot="1">
      <c r="A41" s="38" t="s">
        <v>94</v>
      </c>
      <c r="B41" s="39">
        <v>6323.93</v>
      </c>
      <c r="C41" s="38" t="s">
        <v>35</v>
      </c>
      <c r="D41" s="39">
        <v>7.5</v>
      </c>
    </row>
    <row r="42" spans="1:5" s="36" customFormat="1" ht="15.75" thickBot="1">
      <c r="A42" s="38" t="s">
        <v>95</v>
      </c>
      <c r="B42" s="39">
        <v>1030.68</v>
      </c>
      <c r="C42" s="38" t="s">
        <v>35</v>
      </c>
      <c r="D42" s="39">
        <v>7</v>
      </c>
    </row>
    <row r="43" spans="1:5" s="36" customFormat="1" ht="15.75" thickBot="1">
      <c r="A43" s="38" t="s">
        <v>96</v>
      </c>
      <c r="B43" s="39">
        <v>559.66999999999996</v>
      </c>
      <c r="C43" s="38" t="s">
        <v>35</v>
      </c>
      <c r="D43" s="39">
        <v>1</v>
      </c>
    </row>
    <row r="44" spans="1:5" s="36" customFormat="1" ht="15.75" thickBot="1">
      <c r="A44" s="38" t="s">
        <v>97</v>
      </c>
      <c r="B44" s="39">
        <v>489.66</v>
      </c>
      <c r="C44" s="38" t="s">
        <v>35</v>
      </c>
      <c r="D44" s="39">
        <v>1</v>
      </c>
    </row>
    <row r="45" spans="1:5" s="36" customFormat="1" ht="15.75" thickBot="1">
      <c r="A45" s="38" t="s">
        <v>98</v>
      </c>
      <c r="B45" s="39">
        <v>1686.96</v>
      </c>
      <c r="C45" s="38" t="s">
        <v>74</v>
      </c>
      <c r="D45" s="39">
        <v>2</v>
      </c>
    </row>
    <row r="46" spans="1:5" s="36" customFormat="1" ht="15.75" thickBot="1">
      <c r="A46" s="38" t="s">
        <v>99</v>
      </c>
      <c r="B46" s="39">
        <v>880.29</v>
      </c>
      <c r="C46" s="38" t="s">
        <v>4</v>
      </c>
      <c r="D46" s="39">
        <v>3.2</v>
      </c>
    </row>
    <row r="47" spans="1:5" s="36" customFormat="1" ht="15.75" thickBot="1">
      <c r="A47" s="38" t="s">
        <v>100</v>
      </c>
      <c r="B47" s="39">
        <v>5544.5</v>
      </c>
      <c r="C47" s="38" t="s">
        <v>35</v>
      </c>
      <c r="D47" s="39">
        <v>5</v>
      </c>
    </row>
    <row r="48" spans="1:5" ht="43.5" thickBot="1">
      <c r="A48" s="20" t="s">
        <v>16</v>
      </c>
      <c r="B48" s="33">
        <f>SUM(B49:B62)</f>
        <v>76865.86</v>
      </c>
      <c r="C48" s="37" t="s">
        <v>39</v>
      </c>
      <c r="D48" s="19"/>
      <c r="E48" s="4" t="s">
        <v>3</v>
      </c>
    </row>
    <row r="49" spans="1:4" s="36" customFormat="1" ht="15.75" thickBot="1">
      <c r="A49" s="38" t="s">
        <v>32</v>
      </c>
      <c r="B49" s="39">
        <v>1701.45</v>
      </c>
      <c r="C49" s="38" t="s">
        <v>33</v>
      </c>
      <c r="D49" s="39">
        <v>3</v>
      </c>
    </row>
    <row r="50" spans="1:4" s="36" customFormat="1" ht="15.75" thickBot="1">
      <c r="A50" s="38" t="s">
        <v>72</v>
      </c>
      <c r="B50" s="39">
        <v>1730.61</v>
      </c>
      <c r="C50" s="38" t="s">
        <v>29</v>
      </c>
      <c r="D50" s="39">
        <v>3</v>
      </c>
    </row>
    <row r="51" spans="1:4" s="36" customFormat="1" ht="15.75" thickBot="1">
      <c r="A51" s="38" t="s">
        <v>73</v>
      </c>
      <c r="B51" s="39">
        <v>42104.17</v>
      </c>
      <c r="C51" s="38" t="s">
        <v>74</v>
      </c>
      <c r="D51" s="39">
        <v>1</v>
      </c>
    </row>
    <row r="52" spans="1:4" s="36" customFormat="1" ht="15.75" thickBot="1">
      <c r="A52" s="38" t="s">
        <v>75</v>
      </c>
      <c r="B52" s="39">
        <v>1810.31</v>
      </c>
      <c r="C52" s="38" t="s">
        <v>40</v>
      </c>
      <c r="D52" s="39">
        <v>1</v>
      </c>
    </row>
    <row r="53" spans="1:4" s="36" customFormat="1" ht="15.75" thickBot="1">
      <c r="A53" s="38" t="s">
        <v>76</v>
      </c>
      <c r="B53" s="39">
        <v>1810.31</v>
      </c>
      <c r="C53" s="38" t="s">
        <v>40</v>
      </c>
      <c r="D53" s="39">
        <v>1</v>
      </c>
    </row>
    <row r="54" spans="1:4" s="36" customFormat="1" ht="15.75" thickBot="1">
      <c r="A54" s="38" t="s">
        <v>41</v>
      </c>
      <c r="B54" s="39">
        <v>2530.44</v>
      </c>
      <c r="C54" s="38" t="s">
        <v>74</v>
      </c>
      <c r="D54" s="39">
        <v>3</v>
      </c>
    </row>
    <row r="55" spans="1:4" s="36" customFormat="1" ht="15.75" thickBot="1">
      <c r="A55" s="38" t="s">
        <v>41</v>
      </c>
      <c r="B55" s="39">
        <v>762.86</v>
      </c>
      <c r="C55" s="38" t="s">
        <v>42</v>
      </c>
      <c r="D55" s="39">
        <v>2</v>
      </c>
    </row>
    <row r="56" spans="1:4" s="36" customFormat="1" ht="15.75" thickBot="1">
      <c r="A56" s="38" t="s">
        <v>43</v>
      </c>
      <c r="B56" s="39">
        <v>1117.43</v>
      </c>
      <c r="C56" s="38" t="s">
        <v>35</v>
      </c>
      <c r="D56" s="39">
        <v>1</v>
      </c>
    </row>
    <row r="57" spans="1:4" s="36" customFormat="1" ht="15.75" thickBot="1">
      <c r="A57" s="38" t="s">
        <v>77</v>
      </c>
      <c r="B57" s="39">
        <v>865.31</v>
      </c>
      <c r="C57" s="38" t="s">
        <v>5</v>
      </c>
      <c r="D57" s="39">
        <v>1.5</v>
      </c>
    </row>
    <row r="58" spans="1:4" s="36" customFormat="1" ht="15.75" thickBot="1">
      <c r="A58" s="38" t="s">
        <v>38</v>
      </c>
      <c r="B58" s="39">
        <v>3762.72</v>
      </c>
      <c r="C58" s="38" t="s">
        <v>5</v>
      </c>
      <c r="D58" s="39">
        <v>27</v>
      </c>
    </row>
    <row r="59" spans="1:4" s="36" customFormat="1" ht="15.75" thickBot="1">
      <c r="A59" s="38" t="s">
        <v>78</v>
      </c>
      <c r="B59" s="39">
        <v>2300.84</v>
      </c>
      <c r="C59" s="38" t="s">
        <v>79</v>
      </c>
      <c r="D59" s="39">
        <v>1</v>
      </c>
    </row>
    <row r="60" spans="1:4" s="36" customFormat="1" ht="15.75" thickBot="1">
      <c r="A60" s="38" t="s">
        <v>80</v>
      </c>
      <c r="B60" s="39">
        <v>3527.19</v>
      </c>
      <c r="C60" s="38" t="s">
        <v>35</v>
      </c>
      <c r="D60" s="39">
        <v>1</v>
      </c>
    </row>
    <row r="61" spans="1:4" s="36" customFormat="1" ht="15.75" thickBot="1">
      <c r="A61" s="38" t="s">
        <v>81</v>
      </c>
      <c r="B61" s="39">
        <v>9661.5</v>
      </c>
      <c r="C61" s="38" t="s">
        <v>4</v>
      </c>
      <c r="D61" s="39">
        <v>15</v>
      </c>
    </row>
    <row r="62" spans="1:4" s="36" customFormat="1" ht="15.75" thickBot="1">
      <c r="A62" s="38" t="s">
        <v>82</v>
      </c>
      <c r="B62" s="39">
        <v>3180.72</v>
      </c>
      <c r="C62" s="38" t="s">
        <v>5</v>
      </c>
      <c r="D62" s="39">
        <v>24</v>
      </c>
    </row>
    <row r="63" spans="1:4" ht="28.5">
      <c r="A63" s="20" t="s">
        <v>17</v>
      </c>
      <c r="B63" s="33">
        <v>0</v>
      </c>
      <c r="C63" s="37" t="s">
        <v>39</v>
      </c>
      <c r="D63" s="19"/>
    </row>
    <row r="64" spans="1:4" ht="28.5">
      <c r="A64" s="20" t="s">
        <v>18</v>
      </c>
      <c r="B64" s="33">
        <v>0</v>
      </c>
      <c r="C64" s="37" t="s">
        <v>39</v>
      </c>
      <c r="D64" s="19"/>
    </row>
    <row r="65" spans="1:4">
      <c r="A65" s="20" t="s">
        <v>19</v>
      </c>
      <c r="B65" s="33">
        <v>0</v>
      </c>
      <c r="C65" s="37" t="s">
        <v>39</v>
      </c>
      <c r="D65" s="19"/>
    </row>
    <row r="66" spans="1:4" ht="28.5">
      <c r="A66" s="20" t="s">
        <v>20</v>
      </c>
      <c r="B66" s="33">
        <f>SUM(B67)</f>
        <v>0</v>
      </c>
      <c r="C66" s="37" t="s">
        <v>39</v>
      </c>
      <c r="D66" s="19"/>
    </row>
    <row r="67" spans="1:4" s="21" customFormat="1">
      <c r="A67" s="28"/>
      <c r="B67" s="34"/>
      <c r="C67" s="29"/>
      <c r="D67" s="29"/>
    </row>
    <row r="68" spans="1:4" ht="29.25" thickBot="1">
      <c r="A68" s="20" t="s">
        <v>21</v>
      </c>
      <c r="B68" s="33">
        <f>SUM(B69:B70)</f>
        <v>4740.75</v>
      </c>
      <c r="C68" s="37" t="s">
        <v>39</v>
      </c>
      <c r="D68" s="19"/>
    </row>
    <row r="69" spans="1:4" s="36" customFormat="1" ht="15.75" thickBot="1">
      <c r="A69" s="38" t="s">
        <v>57</v>
      </c>
      <c r="B69" s="39">
        <v>2257.5</v>
      </c>
      <c r="C69" s="38" t="s">
        <v>4</v>
      </c>
      <c r="D69" s="39">
        <v>9030</v>
      </c>
    </row>
    <row r="70" spans="1:4" s="36" customFormat="1" ht="15.75" thickBot="1">
      <c r="A70" s="38" t="s">
        <v>58</v>
      </c>
      <c r="B70" s="39">
        <v>2483.25</v>
      </c>
      <c r="C70" s="38" t="s">
        <v>4</v>
      </c>
      <c r="D70" s="39">
        <v>9030</v>
      </c>
    </row>
    <row r="71" spans="1:4" ht="29.25" thickBot="1">
      <c r="A71" s="20" t="s">
        <v>22</v>
      </c>
      <c r="B71" s="33">
        <f>SUM(B72:B73)</f>
        <v>15179.43</v>
      </c>
      <c r="C71" s="37" t="s">
        <v>39</v>
      </c>
      <c r="D71" s="19"/>
    </row>
    <row r="72" spans="1:4" s="36" customFormat="1" ht="15.75" thickBot="1">
      <c r="A72" s="38" t="s">
        <v>55</v>
      </c>
      <c r="B72" s="39">
        <v>7133.7</v>
      </c>
      <c r="C72" s="38" t="s">
        <v>4</v>
      </c>
      <c r="D72" s="39">
        <v>9030</v>
      </c>
    </row>
    <row r="73" spans="1:4" s="36" customFormat="1" ht="15.75" thickBot="1">
      <c r="A73" s="38" t="s">
        <v>56</v>
      </c>
      <c r="B73" s="39">
        <v>8045.73</v>
      </c>
      <c r="C73" s="38" t="s">
        <v>4</v>
      </c>
      <c r="D73" s="39">
        <v>9030</v>
      </c>
    </row>
    <row r="74" spans="1:4" ht="28.5">
      <c r="A74" s="20" t="s">
        <v>23</v>
      </c>
      <c r="B74" s="33">
        <v>0</v>
      </c>
      <c r="C74" s="37" t="s">
        <v>39</v>
      </c>
      <c r="D74" s="19"/>
    </row>
    <row r="75" spans="1:4" ht="57.75" thickBot="1">
      <c r="A75" s="20" t="s">
        <v>24</v>
      </c>
      <c r="B75" s="33">
        <f>SUM(B76:B81)</f>
        <v>72821.89</v>
      </c>
      <c r="C75" s="37" t="s">
        <v>39</v>
      </c>
      <c r="D75" s="19"/>
    </row>
    <row r="76" spans="1:4" s="36" customFormat="1" ht="15.75" thickBot="1">
      <c r="A76" s="38" t="s">
        <v>67</v>
      </c>
      <c r="B76" s="39">
        <v>153.51</v>
      </c>
      <c r="C76" s="38" t="s">
        <v>4</v>
      </c>
      <c r="D76" s="39">
        <v>9030</v>
      </c>
    </row>
    <row r="77" spans="1:4" s="36" customFormat="1" ht="15.75" thickBot="1">
      <c r="A77" s="38" t="s">
        <v>68</v>
      </c>
      <c r="B77" s="39">
        <v>153.51</v>
      </c>
      <c r="C77" s="38" t="s">
        <v>4</v>
      </c>
      <c r="D77" s="39">
        <v>9030</v>
      </c>
    </row>
    <row r="78" spans="1:4" s="36" customFormat="1" ht="15.75" thickBot="1">
      <c r="A78" s="38" t="s">
        <v>44</v>
      </c>
      <c r="B78" s="39">
        <v>13642.48</v>
      </c>
      <c r="C78" s="38" t="s">
        <v>35</v>
      </c>
      <c r="D78" s="39">
        <v>8</v>
      </c>
    </row>
    <row r="79" spans="1:4" s="36" customFormat="1" ht="15.75" thickBot="1">
      <c r="A79" s="38" t="s">
        <v>69</v>
      </c>
      <c r="B79" s="39">
        <v>24832.5</v>
      </c>
      <c r="C79" s="38" t="s">
        <v>4</v>
      </c>
      <c r="D79" s="39">
        <v>9030</v>
      </c>
    </row>
    <row r="80" spans="1:4" s="36" customFormat="1" ht="15.75" thickBot="1">
      <c r="A80" s="38" t="s">
        <v>70</v>
      </c>
      <c r="B80" s="39">
        <v>18546.77</v>
      </c>
      <c r="C80" s="38" t="s">
        <v>4</v>
      </c>
      <c r="D80" s="39">
        <v>6149.46</v>
      </c>
    </row>
    <row r="81" spans="1:4" s="36" customFormat="1" ht="15.75" thickBot="1">
      <c r="A81" s="38" t="s">
        <v>71</v>
      </c>
      <c r="B81" s="39">
        <v>15493.12</v>
      </c>
      <c r="C81" s="38" t="s">
        <v>42</v>
      </c>
      <c r="D81" s="39">
        <v>16</v>
      </c>
    </row>
    <row r="82" spans="1:4">
      <c r="A82" s="20" t="s">
        <v>25</v>
      </c>
      <c r="B82" s="33">
        <f>B83</f>
        <v>2160</v>
      </c>
      <c r="C82" s="37" t="s">
        <v>39</v>
      </c>
      <c r="D82" s="19"/>
    </row>
    <row r="83" spans="1:4" ht="30">
      <c r="A83" s="25" t="s">
        <v>31</v>
      </c>
      <c r="B83" s="35">
        <f>D83*5*12</f>
        <v>2160</v>
      </c>
      <c r="C83" s="26" t="s">
        <v>6</v>
      </c>
      <c r="D83" s="22">
        <v>36</v>
      </c>
    </row>
    <row r="84" spans="1:4">
      <c r="A84" s="17" t="s">
        <v>52</v>
      </c>
      <c r="B84" s="33">
        <f>B14+B17+B20+B22+B27+B48+B63+B64+B65+B66+B68+B71+B74+B75</f>
        <v>328452.89</v>
      </c>
      <c r="C84" s="37" t="s">
        <v>39</v>
      </c>
      <c r="D84" s="19"/>
    </row>
    <row r="85" spans="1:4">
      <c r="A85" s="17" t="s">
        <v>53</v>
      </c>
      <c r="B85" s="33">
        <f>B84*1.2+B82</f>
        <v>396303.46799999999</v>
      </c>
      <c r="C85" s="37" t="s">
        <v>39</v>
      </c>
      <c r="D85" s="19"/>
    </row>
    <row r="86" spans="1:4">
      <c r="A86" s="17" t="s">
        <v>54</v>
      </c>
      <c r="B86" s="33">
        <f>B4+B6+B9-B85</f>
        <v>856196.45200000016</v>
      </c>
      <c r="C86" s="37" t="s">
        <v>39</v>
      </c>
      <c r="D86" s="19"/>
    </row>
  </sheetData>
  <sheetProtection formatCells="0" formatColumn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Кирова, д. 5</vt:lpstr>
      <vt:lpstr>'Кирова, д. 5'!Область_печати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2019-02-25T02:08:26Z</cp:lastPrinted>
  <dcterms:created xsi:type="dcterms:W3CDTF">2016-03-18T02:51:51Z</dcterms:created>
  <dcterms:modified xsi:type="dcterms:W3CDTF">2022-02-14T01:27:54Z</dcterms:modified>
</cp:coreProperties>
</file>