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210"/>
  </bookViews>
  <sheets>
    <sheet name="Осетровка, д. 10" sheetId="1" r:id="rId1"/>
    <sheet name="Работа 2019 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'Работа 2019 '!$A$3:$E$29</definedName>
    <definedName name="_xlnm.Print_Area" localSheetId="0">'Осетровка, д. 10'!$A$1:$E$73</definedName>
  </definedNames>
  <calcPr calcId="144525"/>
</workbook>
</file>

<file path=xl/calcChain.xml><?xml version="1.0" encoding="utf-8"?>
<calcChain xmlns="http://schemas.openxmlformats.org/spreadsheetml/2006/main">
  <c r="B10" i="1" l="1"/>
  <c r="B72" i="1" l="1"/>
  <c r="B62" i="1"/>
  <c r="B27" i="1"/>
  <c r="B55" i="1"/>
  <c r="B18" i="1"/>
  <c r="B7" i="1" l="1"/>
  <c r="B68" i="1" l="1"/>
  <c r="B67" i="1" s="1"/>
  <c r="B40" i="1"/>
  <c r="B20" i="1"/>
  <c r="B58" i="1"/>
  <c r="B12" i="1" l="1"/>
  <c r="B15" i="1"/>
  <c r="B9" i="1"/>
  <c r="B8" i="1" s="1"/>
  <c r="B70" i="1" l="1"/>
  <c r="B71" i="1" l="1"/>
  <c r="H70" i="1"/>
  <c r="B73" i="1"/>
</calcChain>
</file>

<file path=xl/sharedStrings.xml><?xml version="1.0" encoding="utf-8"?>
<sst xmlns="http://schemas.openxmlformats.org/spreadsheetml/2006/main" count="266" uniqueCount="149">
  <si>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</si>
  <si>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</si>
  <si>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</si>
  <si>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</si>
  <si>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</si>
  <si>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</si>
  <si>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</si>
  <si>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</si>
  <si>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</si>
  <si>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</si>
  <si>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</si>
  <si>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</si>
  <si>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</si>
  <si>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</si>
  <si>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</si>
  <si>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</si>
  <si>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</si>
  <si>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</si>
  <si>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</si>
  <si>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</si>
  <si>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</si>
  <si>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</si>
  <si>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</si>
  <si>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</si>
  <si>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</si>
  <si>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</si>
  <si>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</si>
  <si>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</si>
  <si>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</si>
  <si>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</si>
  <si>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</si>
  <si>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</si>
  <si>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</si>
  <si>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мкр. Осетровка, д. 10</t>
  </si>
  <si>
    <t>Старшие по дому</t>
  </si>
  <si>
    <t>Наименование работ</t>
  </si>
  <si>
    <t>Сумма</t>
  </si>
  <si>
    <t>Ед.изм</t>
  </si>
  <si>
    <t>Кол-во</t>
  </si>
  <si>
    <t>1м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</si>
  <si>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</si>
  <si>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</si>
  <si>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ОСЕТРОВКА мкр д.10                                           </t>
  </si>
  <si>
    <t>Восстановление подъездного отопления</t>
  </si>
  <si>
    <t>1подъезд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</si>
  <si>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</si>
  <si>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</si>
  <si>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</si>
  <si>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</si>
  <si>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</t>
  </si>
  <si>
    <t>Гор. вода потр.при содер.общего имущ-ва  в МКД 3,4 кв.2019г.</t>
  </si>
  <si>
    <t>Дезинсекция деревьев</t>
  </si>
  <si>
    <t>шт.</t>
  </si>
  <si>
    <t>Организация мест накоп.ртуть сод-х ламп 3,4 кв. 2019г. К=0,6</t>
  </si>
  <si>
    <t>Очистка канализационной сети</t>
  </si>
  <si>
    <t>Ремонт межпанельных швов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</si>
  <si>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</si>
  <si>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</si>
  <si>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</si>
  <si>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</si>
  <si>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</si>
  <si>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</si>
  <si>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</si>
  <si>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</si>
  <si>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Утепление продухов изовером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</si>
  <si>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</si>
  <si>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</si>
  <si>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</si>
  <si>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</si>
  <si>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Общий итог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</si>
  <si>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</si>
  <si>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</si>
  <si>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</si>
  <si>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</si>
  <si>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</si>
  <si>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</si>
  <si>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</si>
  <si>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</si>
  <si>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</si>
  <si>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</si>
  <si>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</si>
  <si>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10</t>
  </si>
  <si>
    <t>ОСЕТРОВКА мкр д.10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</si>
  <si>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</si>
  <si>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</si>
  <si>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</si>
  <si>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</si>
  <si>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</si>
  <si>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</si>
  <si>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</si>
  <si>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</si>
  <si>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</si>
  <si>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</si>
  <si>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</si>
  <si>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</si>
  <si>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</si>
  <si>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</si>
  <si>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</si>
  <si>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руб.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</si>
  <si>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</si>
  <si>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</si>
  <si>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</si>
  <si>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</si>
  <si>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</si>
  <si>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</si>
  <si>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</si>
  <si>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</si>
  <si>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</si>
  <si>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</si>
  <si>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</si>
  <si>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</si>
  <si>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</si>
  <si>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</si>
  <si>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</si>
  <si>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</si>
  <si>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</si>
  <si>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Осмотр подвала</t>
  </si>
  <si>
    <t>1 дом</t>
  </si>
  <si>
    <t>Подготовка теплового узла к эксплуатации</t>
  </si>
  <si>
    <t>Ремонт вентелей до 32 д.</t>
  </si>
  <si>
    <t>Ремонт труб КНС</t>
  </si>
  <si>
    <t>Смена вентиля до 20 мм</t>
  </si>
  <si>
    <t>Смена задвижек д.100</t>
  </si>
  <si>
    <t>Смена задвижек д.50</t>
  </si>
  <si>
    <t>Устройство примыканий из оц-ой кровельной стали с выст-им элемен.вентш</t>
  </si>
  <si>
    <t>ремонт задвижек д.80</t>
  </si>
  <si>
    <t>Замена электропатрона с материалами при закрытой арматуре</t>
  </si>
  <si>
    <t>Ремонт межпанельных швов вилатерм</t>
  </si>
  <si>
    <t>Ремонт подъездов</t>
  </si>
  <si>
    <t>Ремонт чердачного люка</t>
  </si>
  <si>
    <t>Установка светильников с датчиком на движение</t>
  </si>
  <si>
    <t>шт</t>
  </si>
  <si>
    <t>Устройство герметичной перегородки</t>
  </si>
  <si>
    <t>Утепление двери</t>
  </si>
  <si>
    <t>Утепление чердачного люка</t>
  </si>
  <si>
    <t>восстановление освещения в подвальном помещении</t>
  </si>
  <si>
    <t>замена эл. лампочки накаливания</t>
  </si>
  <si>
    <t>освещение подвала</t>
  </si>
  <si>
    <t>подвал</t>
  </si>
  <si>
    <t>снятие температурных параметров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</si>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</sst>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&quot; &quot;##0.00_-;\-* #&quot; &quot;##0.0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1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0" fillId="3" borderId="2" xfId="0" applyNumberFormat="1" applyFill="1" applyBorder="1"/>
    <xf numFmtId="4" fontId="0" fillId="0" borderId="2" xfId="0" applyNumberFormat="1" applyFill="1" applyBorder="1"/>
    <xf numFmtId="0" fontId="9" fillId="3" borderId="2" xfId="0" applyFont="1" applyFill="1" applyBorder="1"/>
    <xf numFmtId="4" fontId="9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64" fontId="4" fillId="0" borderId="2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ill="1" applyBorder="1"/>
    <xf numFmtId="165" fontId="0" fillId="0" borderId="15" xfId="0" applyNumberForma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086;&#1089;&#1077;&#1090;&#1088;&#1086;&#1074;&#1082;&#1072;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7">
          <cell r="B47">
            <v>856182.88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3"/>
  <sheetViews>
    <sheetView tabSelected="1" workbookViewId="0">
      <pane ySplit="3" topLeftCell="A4" activePane="bottomLeft" state="frozen"/>
      <selection pane="bottomLeft" activeCell="A11" sqref="A11:D11"/>
    </sheetView>
  </sheetViews>
  <sheetFormatPr defaultRowHeight="15" x14ac:dyDescent="0.25"/>
  <cols>
    <col min="1" max="1" width="80.42578125" style="9" customWidth="1"/>
    <col min="2" max="2" width="18.28515625" style="3" customWidth="1"/>
    <col min="3" max="3" width="13" style="3" customWidth="1"/>
    <col min="4" max="4" width="15.28515625" style="17" customWidth="1"/>
    <col min="5" max="5" width="0" style="1" hidden="1" customWidth="1"/>
    <col min="6" max="7" width="9.140625" style="1"/>
    <col min="8" max="8" width="10.85546875" style="1" customWidth="1"/>
    <col min="9" max="16384" width="9.140625" style="1"/>
  </cols>
  <sheetData>
    <row r="1" spans="1:4" ht="39.75" customHeight="1" x14ac:dyDescent="0.25">
      <c r="A1" s="49" t="s">
        <v>0</v>
      </c>
      <c r="B1" s="49"/>
      <c r="C1" s="49"/>
      <c r="D1" s="49"/>
    </row>
    <row r="2" spans="1:4" x14ac:dyDescent="0.25">
      <c r="A2" s="5" t="s">
        <v>33</v>
      </c>
      <c r="B2" s="51" t="s">
        <v>140</v>
      </c>
      <c r="C2" s="51"/>
      <c r="D2" s="51"/>
    </row>
    <row r="3" spans="1:4" ht="61.5" customHeight="1" x14ac:dyDescent="0.25">
      <c r="A3" s="4" t="s">
        <v>1</v>
      </c>
      <c r="B3" s="12" t="s">
        <v>32</v>
      </c>
      <c r="C3" s="10" t="s">
        <v>2</v>
      </c>
      <c r="D3" s="12" t="s">
        <v>3</v>
      </c>
    </row>
    <row r="4" spans="1:4" x14ac:dyDescent="0.25">
      <c r="A4" s="52" t="s">
        <v>40</v>
      </c>
      <c r="B4" s="52"/>
      <c r="C4" s="52"/>
      <c r="D4" s="52"/>
    </row>
    <row r="5" spans="1:4" x14ac:dyDescent="0.25">
      <c r="A5" s="4" t="s">
        <v>141</v>
      </c>
      <c r="B5" s="31">
        <v>773681.67</v>
      </c>
      <c r="C5" s="37" t="s">
        <v>98</v>
      </c>
      <c r="D5" s="12"/>
    </row>
    <row r="6" spans="1:4" x14ac:dyDescent="0.25">
      <c r="A6" s="4" t="s">
        <v>142</v>
      </c>
      <c r="B6" s="31">
        <v>715991.96</v>
      </c>
      <c r="C6" s="37" t="s">
        <v>98</v>
      </c>
      <c r="D6" s="12"/>
    </row>
    <row r="7" spans="1:4" x14ac:dyDescent="0.25">
      <c r="A7" s="4" t="s">
        <v>143</v>
      </c>
      <c r="B7" s="31">
        <f>B6-B5</f>
        <v>-57689.710000000079</v>
      </c>
      <c r="C7" s="37" t="s">
        <v>98</v>
      </c>
      <c r="D7" s="12"/>
    </row>
    <row r="8" spans="1:4" x14ac:dyDescent="0.25">
      <c r="A8" s="4" t="s">
        <v>4</v>
      </c>
      <c r="B8" s="31">
        <f>B9</f>
        <v>7929.5999999999995</v>
      </c>
      <c r="C8" s="37" t="s">
        <v>98</v>
      </c>
      <c r="D8" s="12"/>
    </row>
    <row r="9" spans="1:4" x14ac:dyDescent="0.25">
      <c r="A9" s="13" t="s">
        <v>5</v>
      </c>
      <c r="B9" s="32">
        <f>660.8*12</f>
        <v>7929.5999999999995</v>
      </c>
      <c r="C9" s="36" t="s">
        <v>98</v>
      </c>
      <c r="D9" s="14"/>
    </row>
    <row r="10" spans="1:4" x14ac:dyDescent="0.25">
      <c r="A10" s="5" t="s">
        <v>144</v>
      </c>
      <c r="B10" s="33">
        <f>B5</f>
        <v>773681.67</v>
      </c>
      <c r="C10" s="37" t="s">
        <v>98</v>
      </c>
      <c r="D10" s="7"/>
    </row>
    <row r="11" spans="1:4" x14ac:dyDescent="0.25">
      <c r="A11" s="50" t="s">
        <v>6</v>
      </c>
      <c r="B11" s="50"/>
      <c r="C11" s="50"/>
      <c r="D11" s="50"/>
    </row>
    <row r="12" spans="1:4" ht="15.75" thickBot="1" x14ac:dyDescent="0.3">
      <c r="A12" s="6" t="s">
        <v>12</v>
      </c>
      <c r="B12" s="33">
        <f>B13+B14</f>
        <v>137900.16</v>
      </c>
      <c r="C12" s="37" t="s">
        <v>98</v>
      </c>
      <c r="D12" s="7"/>
    </row>
    <row r="13" spans="1:4" s="20" customFormat="1" ht="15.75" thickBot="1" x14ac:dyDescent="0.3">
      <c r="A13" s="47" t="s">
        <v>99</v>
      </c>
      <c r="B13" s="48">
        <v>67497.600000000006</v>
      </c>
      <c r="C13" s="47" t="s">
        <v>8</v>
      </c>
      <c r="D13" s="48">
        <v>17088</v>
      </c>
    </row>
    <row r="14" spans="1:4" s="20" customFormat="1" ht="15.75" thickBot="1" x14ac:dyDescent="0.3">
      <c r="A14" s="47" t="s">
        <v>100</v>
      </c>
      <c r="B14" s="48">
        <v>70402.559999999998</v>
      </c>
      <c r="C14" s="47" t="s">
        <v>7</v>
      </c>
      <c r="D14" s="48">
        <v>17088</v>
      </c>
    </row>
    <row r="15" spans="1:4" ht="29.25" thickBot="1" x14ac:dyDescent="0.3">
      <c r="A15" s="6" t="s">
        <v>13</v>
      </c>
      <c r="B15" s="33">
        <f>B16+B17</f>
        <v>58726.399999999994</v>
      </c>
      <c r="C15" s="37" t="s">
        <v>98</v>
      </c>
      <c r="D15" s="7"/>
    </row>
    <row r="16" spans="1:4" s="20" customFormat="1" ht="15.75" thickBot="1" x14ac:dyDescent="0.3">
      <c r="A16" s="47" t="s">
        <v>101</v>
      </c>
      <c r="B16" s="48">
        <v>28365.42</v>
      </c>
      <c r="C16" s="47" t="s">
        <v>7</v>
      </c>
      <c r="D16" s="48">
        <v>17087.599999999999</v>
      </c>
    </row>
    <row r="17" spans="1:4" s="20" customFormat="1" ht="15.75" thickBot="1" x14ac:dyDescent="0.3">
      <c r="A17" s="47" t="s">
        <v>102</v>
      </c>
      <c r="B17" s="48">
        <v>30360.98</v>
      </c>
      <c r="C17" s="47" t="s">
        <v>7</v>
      </c>
      <c r="D17" s="48">
        <v>15979.46</v>
      </c>
    </row>
    <row r="18" spans="1:4" ht="15.75" thickBot="1" x14ac:dyDescent="0.3">
      <c r="A18" s="6" t="s">
        <v>14</v>
      </c>
      <c r="B18" s="33">
        <f>B19</f>
        <v>8924.4599999999991</v>
      </c>
      <c r="C18" s="37" t="s">
        <v>98</v>
      </c>
      <c r="D18" s="7"/>
    </row>
    <row r="19" spans="1:4" s="20" customFormat="1" ht="15.75" thickBot="1" x14ac:dyDescent="0.3">
      <c r="A19" s="47" t="s">
        <v>103</v>
      </c>
      <c r="B19" s="48">
        <v>8924.4599999999991</v>
      </c>
      <c r="C19" s="47" t="s">
        <v>15</v>
      </c>
      <c r="D19" s="48">
        <v>138</v>
      </c>
    </row>
    <row r="20" spans="1:4" ht="29.25" thickBot="1" x14ac:dyDescent="0.3">
      <c r="A20" s="6" t="s">
        <v>16</v>
      </c>
      <c r="B20" s="33">
        <f>SUM(B21:B26)</f>
        <v>19309.439999999999</v>
      </c>
      <c r="C20" s="37" t="s">
        <v>98</v>
      </c>
      <c r="D20" s="7"/>
    </row>
    <row r="21" spans="1:4" s="20" customFormat="1" ht="15.75" thickBot="1" x14ac:dyDescent="0.3">
      <c r="A21" s="47" t="s">
        <v>104</v>
      </c>
      <c r="B21" s="48">
        <v>1708.8</v>
      </c>
      <c r="C21" s="47" t="s">
        <v>7</v>
      </c>
      <c r="D21" s="48">
        <v>17088</v>
      </c>
    </row>
    <row r="22" spans="1:4" s="20" customFormat="1" ht="15.75" thickBot="1" x14ac:dyDescent="0.3">
      <c r="A22" s="47" t="s">
        <v>105</v>
      </c>
      <c r="B22" s="48">
        <v>1537.92</v>
      </c>
      <c r="C22" s="47" t="s">
        <v>7</v>
      </c>
      <c r="D22" s="48">
        <v>17088</v>
      </c>
    </row>
    <row r="23" spans="1:4" s="20" customFormat="1" ht="15.75" thickBot="1" x14ac:dyDescent="0.3">
      <c r="A23" s="47" t="s">
        <v>106</v>
      </c>
      <c r="B23" s="48">
        <v>1537.92</v>
      </c>
      <c r="C23" s="47" t="s">
        <v>7</v>
      </c>
      <c r="D23" s="48">
        <v>17088</v>
      </c>
    </row>
    <row r="24" spans="1:4" s="20" customFormat="1" ht="15.75" thickBot="1" x14ac:dyDescent="0.3">
      <c r="A24" s="47" t="s">
        <v>107</v>
      </c>
      <c r="B24" s="48">
        <v>1537.92</v>
      </c>
      <c r="C24" s="47" t="s">
        <v>7</v>
      </c>
      <c r="D24" s="48">
        <v>17088</v>
      </c>
    </row>
    <row r="25" spans="1:4" s="20" customFormat="1" ht="15.75" thickBot="1" x14ac:dyDescent="0.3">
      <c r="A25" s="47" t="s">
        <v>108</v>
      </c>
      <c r="B25" s="48">
        <v>6493.44</v>
      </c>
      <c r="C25" s="47" t="s">
        <v>7</v>
      </c>
      <c r="D25" s="48">
        <v>17088</v>
      </c>
    </row>
    <row r="26" spans="1:4" s="20" customFormat="1" ht="15.75" thickBot="1" x14ac:dyDescent="0.3">
      <c r="A26" s="47" t="s">
        <v>109</v>
      </c>
      <c r="B26" s="48">
        <v>6493.44</v>
      </c>
      <c r="C26" s="47" t="s">
        <v>7</v>
      </c>
      <c r="D26" s="48">
        <v>17088</v>
      </c>
    </row>
    <row r="27" spans="1:4" ht="29.25" thickBot="1" x14ac:dyDescent="0.3">
      <c r="A27" s="6" t="s">
        <v>17</v>
      </c>
      <c r="B27" s="33">
        <f>SUM(B28:B39)</f>
        <v>298768.28999999998</v>
      </c>
      <c r="C27" s="37" t="s">
        <v>98</v>
      </c>
      <c r="D27" s="15"/>
    </row>
    <row r="28" spans="1:4" s="20" customFormat="1" ht="15.75" thickBot="1" x14ac:dyDescent="0.3">
      <c r="A28" s="47" t="s">
        <v>126</v>
      </c>
      <c r="B28" s="48">
        <v>445.64</v>
      </c>
      <c r="C28" s="47" t="s">
        <v>52</v>
      </c>
      <c r="D28" s="48">
        <v>2</v>
      </c>
    </row>
    <row r="29" spans="1:4" s="20" customFormat="1" ht="15.75" thickBot="1" x14ac:dyDescent="0.3">
      <c r="A29" s="47" t="s">
        <v>127</v>
      </c>
      <c r="B29" s="48">
        <v>8195.83</v>
      </c>
      <c r="C29" s="47" t="s">
        <v>117</v>
      </c>
      <c r="D29" s="48">
        <v>1</v>
      </c>
    </row>
    <row r="30" spans="1:4" s="20" customFormat="1" ht="15.75" thickBot="1" x14ac:dyDescent="0.3">
      <c r="A30" s="47" t="s">
        <v>128</v>
      </c>
      <c r="B30" s="48">
        <v>234400</v>
      </c>
      <c r="C30" s="47" t="s">
        <v>117</v>
      </c>
      <c r="D30" s="48">
        <v>1</v>
      </c>
    </row>
    <row r="31" spans="1:4" s="20" customFormat="1" ht="15.75" thickBot="1" x14ac:dyDescent="0.3">
      <c r="A31" s="47" t="s">
        <v>129</v>
      </c>
      <c r="B31" s="48">
        <v>5363.45</v>
      </c>
      <c r="C31" s="47" t="s">
        <v>52</v>
      </c>
      <c r="D31" s="48">
        <v>1</v>
      </c>
    </row>
    <row r="32" spans="1:4" s="20" customFormat="1" ht="15.75" thickBot="1" x14ac:dyDescent="0.3">
      <c r="A32" s="47" t="s">
        <v>130</v>
      </c>
      <c r="B32" s="48">
        <v>18591.3</v>
      </c>
      <c r="C32" s="47" t="s">
        <v>131</v>
      </c>
      <c r="D32" s="48">
        <v>18</v>
      </c>
    </row>
    <row r="33" spans="1:5" s="20" customFormat="1" ht="15.75" thickBot="1" x14ac:dyDescent="0.3">
      <c r="A33" s="47" t="s">
        <v>132</v>
      </c>
      <c r="B33" s="48">
        <v>2290.7800000000002</v>
      </c>
      <c r="C33" s="47" t="s">
        <v>52</v>
      </c>
      <c r="D33" s="48">
        <v>1</v>
      </c>
    </row>
    <row r="34" spans="1:5" s="20" customFormat="1" ht="15.75" thickBot="1" x14ac:dyDescent="0.3">
      <c r="A34" s="47" t="s">
        <v>133</v>
      </c>
      <c r="B34" s="48">
        <v>4387.05</v>
      </c>
      <c r="C34" s="47" t="s">
        <v>52</v>
      </c>
      <c r="D34" s="48">
        <v>1</v>
      </c>
    </row>
    <row r="35" spans="1:5" s="20" customFormat="1" ht="15.75" thickBot="1" x14ac:dyDescent="0.3">
      <c r="A35" s="47" t="s">
        <v>134</v>
      </c>
      <c r="B35" s="48">
        <v>1046.8699999999999</v>
      </c>
      <c r="C35" s="47" t="s">
        <v>7</v>
      </c>
      <c r="D35" s="48">
        <v>1</v>
      </c>
    </row>
    <row r="36" spans="1:5" s="20" customFormat="1" ht="15.75" thickBot="1" x14ac:dyDescent="0.3">
      <c r="A36" s="47" t="s">
        <v>135</v>
      </c>
      <c r="B36" s="48">
        <v>9796.66</v>
      </c>
      <c r="C36" s="47" t="s">
        <v>117</v>
      </c>
      <c r="D36" s="48">
        <v>1</v>
      </c>
    </row>
    <row r="37" spans="1:5" s="20" customFormat="1" ht="15.75" thickBot="1" x14ac:dyDescent="0.3">
      <c r="A37" s="47" t="s">
        <v>136</v>
      </c>
      <c r="B37" s="48">
        <v>173.86</v>
      </c>
      <c r="C37" s="47" t="s">
        <v>131</v>
      </c>
      <c r="D37" s="48">
        <v>2</v>
      </c>
    </row>
    <row r="38" spans="1:5" s="20" customFormat="1" ht="15.75" thickBot="1" x14ac:dyDescent="0.3">
      <c r="A38" s="47" t="s">
        <v>137</v>
      </c>
      <c r="B38" s="48">
        <v>13950</v>
      </c>
      <c r="C38" s="47" t="s">
        <v>138</v>
      </c>
      <c r="D38" s="48">
        <v>1</v>
      </c>
    </row>
    <row r="39" spans="1:5" s="20" customFormat="1" ht="15.75" thickBot="1" x14ac:dyDescent="0.3">
      <c r="A39" s="47" t="s">
        <v>139</v>
      </c>
      <c r="B39" s="48">
        <v>126.85</v>
      </c>
      <c r="C39" s="47" t="s">
        <v>52</v>
      </c>
      <c r="D39" s="48">
        <v>1</v>
      </c>
    </row>
    <row r="40" spans="1:5" ht="43.5" thickBot="1" x14ac:dyDescent="0.3">
      <c r="A40" s="6" t="s">
        <v>18</v>
      </c>
      <c r="B40" s="33">
        <f>SUM(B41:B51)</f>
        <v>210989.86</v>
      </c>
      <c r="C40" s="37" t="s">
        <v>98</v>
      </c>
      <c r="D40" s="16"/>
      <c r="E40" s="2" t="s">
        <v>9</v>
      </c>
    </row>
    <row r="41" spans="1:5" s="20" customFormat="1" ht="15.75" thickBot="1" x14ac:dyDescent="0.3">
      <c r="A41" s="47" t="s">
        <v>47</v>
      </c>
      <c r="B41" s="48">
        <v>2835.75</v>
      </c>
      <c r="C41" s="47" t="s">
        <v>48</v>
      </c>
      <c r="D41" s="48">
        <v>5</v>
      </c>
    </row>
    <row r="42" spans="1:5" s="20" customFormat="1" ht="15.75" thickBot="1" x14ac:dyDescent="0.3">
      <c r="A42" s="47" t="s">
        <v>116</v>
      </c>
      <c r="B42" s="48">
        <v>1907.15</v>
      </c>
      <c r="C42" s="47" t="s">
        <v>117</v>
      </c>
      <c r="D42" s="48">
        <v>5</v>
      </c>
    </row>
    <row r="43" spans="1:5" s="20" customFormat="1" ht="15.75" thickBot="1" x14ac:dyDescent="0.3">
      <c r="A43" s="47" t="s">
        <v>54</v>
      </c>
      <c r="B43" s="48">
        <v>3484</v>
      </c>
      <c r="C43" s="47" t="s">
        <v>8</v>
      </c>
      <c r="D43" s="48">
        <v>25</v>
      </c>
    </row>
    <row r="44" spans="1:5" s="20" customFormat="1" ht="15.75" thickBot="1" x14ac:dyDescent="0.3">
      <c r="A44" s="47" t="s">
        <v>118</v>
      </c>
      <c r="B44" s="48">
        <v>173185.83</v>
      </c>
      <c r="C44" s="47" t="s">
        <v>117</v>
      </c>
      <c r="D44" s="48">
        <v>1</v>
      </c>
    </row>
    <row r="45" spans="1:5" s="20" customFormat="1" ht="15.75" thickBot="1" x14ac:dyDescent="0.3">
      <c r="A45" s="47" t="s">
        <v>119</v>
      </c>
      <c r="B45" s="48">
        <v>435.01</v>
      </c>
      <c r="C45" s="47" t="s">
        <v>52</v>
      </c>
      <c r="D45" s="48">
        <v>1</v>
      </c>
    </row>
    <row r="46" spans="1:5" s="20" customFormat="1" ht="15.75" thickBot="1" x14ac:dyDescent="0.3">
      <c r="A46" s="47" t="s">
        <v>120</v>
      </c>
      <c r="B46" s="48">
        <v>513.41999999999996</v>
      </c>
      <c r="C46" s="47" t="s">
        <v>52</v>
      </c>
      <c r="D46" s="48">
        <v>2.5</v>
      </c>
    </row>
    <row r="47" spans="1:5" s="20" customFormat="1" ht="15.75" thickBot="1" x14ac:dyDescent="0.3">
      <c r="A47" s="47" t="s">
        <v>121</v>
      </c>
      <c r="B47" s="48">
        <v>609.99</v>
      </c>
      <c r="C47" s="47" t="s">
        <v>52</v>
      </c>
      <c r="D47" s="48">
        <v>1</v>
      </c>
    </row>
    <row r="48" spans="1:5" s="20" customFormat="1" ht="15.75" thickBot="1" x14ac:dyDescent="0.3">
      <c r="A48" s="47" t="s">
        <v>122</v>
      </c>
      <c r="B48" s="48">
        <v>9879.98</v>
      </c>
      <c r="C48" s="47" t="s">
        <v>52</v>
      </c>
      <c r="D48" s="48">
        <v>2</v>
      </c>
    </row>
    <row r="49" spans="1:4" s="20" customFormat="1" ht="15.75" thickBot="1" x14ac:dyDescent="0.3">
      <c r="A49" s="47" t="s">
        <v>123</v>
      </c>
      <c r="B49" s="48">
        <v>3607.3</v>
      </c>
      <c r="C49" s="47" t="s">
        <v>52</v>
      </c>
      <c r="D49" s="48">
        <v>1</v>
      </c>
    </row>
    <row r="50" spans="1:4" s="20" customFormat="1" ht="15.75" thickBot="1" x14ac:dyDescent="0.3">
      <c r="A50" s="47" t="s">
        <v>19</v>
      </c>
      <c r="B50" s="48">
        <v>381.43</v>
      </c>
      <c r="C50" s="47" t="s">
        <v>117</v>
      </c>
      <c r="D50" s="48">
        <v>1</v>
      </c>
    </row>
    <row r="51" spans="1:4" s="20" customFormat="1" ht="15.75" thickBot="1" x14ac:dyDescent="0.3">
      <c r="A51" s="47" t="s">
        <v>125</v>
      </c>
      <c r="B51" s="48">
        <v>14150</v>
      </c>
      <c r="C51" s="47" t="s">
        <v>52</v>
      </c>
      <c r="D51" s="48">
        <v>5</v>
      </c>
    </row>
    <row r="52" spans="1:4" ht="28.5" x14ac:dyDescent="0.25">
      <c r="A52" s="6" t="s">
        <v>23</v>
      </c>
      <c r="B52" s="33">
        <v>0</v>
      </c>
      <c r="C52" s="37" t="s">
        <v>98</v>
      </c>
      <c r="D52" s="15"/>
    </row>
    <row r="53" spans="1:4" ht="28.5" x14ac:dyDescent="0.25">
      <c r="A53" s="6" t="s">
        <v>24</v>
      </c>
      <c r="B53" s="33">
        <v>0</v>
      </c>
      <c r="C53" s="37" t="s">
        <v>98</v>
      </c>
      <c r="D53" s="7"/>
    </row>
    <row r="54" spans="1:4" x14ac:dyDescent="0.25">
      <c r="A54" s="6" t="s">
        <v>25</v>
      </c>
      <c r="B54" s="33">
        <v>0</v>
      </c>
      <c r="C54" s="37" t="s">
        <v>98</v>
      </c>
      <c r="D54" s="7"/>
    </row>
    <row r="55" spans="1:4" ht="15.75" thickBot="1" x14ac:dyDescent="0.3">
      <c r="A55" s="6" t="s">
        <v>26</v>
      </c>
      <c r="B55" s="33">
        <f>B56</f>
        <v>6738.56</v>
      </c>
      <c r="C55" s="37" t="s">
        <v>98</v>
      </c>
      <c r="D55" s="7"/>
    </row>
    <row r="56" spans="1:4" s="20" customFormat="1" ht="15.75" thickBot="1" x14ac:dyDescent="0.3">
      <c r="A56" s="47" t="s">
        <v>124</v>
      </c>
      <c r="B56" s="48">
        <v>6738.56</v>
      </c>
      <c r="C56" s="47" t="s">
        <v>7</v>
      </c>
      <c r="D56" s="48">
        <v>16</v>
      </c>
    </row>
    <row r="57" spans="1:4" ht="28.5" x14ac:dyDescent="0.25">
      <c r="A57" s="6" t="s">
        <v>27</v>
      </c>
      <c r="B57" s="33">
        <v>0</v>
      </c>
      <c r="C57" s="37" t="s">
        <v>98</v>
      </c>
      <c r="D57" s="11"/>
    </row>
    <row r="58" spans="1:4" ht="29.25" thickBot="1" x14ac:dyDescent="0.3">
      <c r="A58" s="6" t="s">
        <v>28</v>
      </c>
      <c r="B58" s="33">
        <f>SUM(B59:B60)</f>
        <v>31783.68</v>
      </c>
      <c r="C58" s="37" t="s">
        <v>98</v>
      </c>
      <c r="D58" s="7"/>
    </row>
    <row r="59" spans="1:4" s="20" customFormat="1" ht="15.75" thickBot="1" x14ac:dyDescent="0.3">
      <c r="A59" s="47" t="s">
        <v>110</v>
      </c>
      <c r="B59" s="48">
        <v>15379.2</v>
      </c>
      <c r="C59" s="47" t="s">
        <v>8</v>
      </c>
      <c r="D59" s="48">
        <v>17088</v>
      </c>
    </row>
    <row r="60" spans="1:4" s="20" customFormat="1" ht="15.75" thickBot="1" x14ac:dyDescent="0.3">
      <c r="A60" s="47" t="s">
        <v>111</v>
      </c>
      <c r="B60" s="48">
        <v>16404.48</v>
      </c>
      <c r="C60" s="47" t="s">
        <v>7</v>
      </c>
      <c r="D60" s="48">
        <v>17088</v>
      </c>
    </row>
    <row r="61" spans="1:4" ht="28.5" x14ac:dyDescent="0.25">
      <c r="A61" s="6" t="s">
        <v>29</v>
      </c>
      <c r="B61" s="33">
        <v>0</v>
      </c>
      <c r="C61" s="37" t="s">
        <v>98</v>
      </c>
      <c r="D61" s="15"/>
    </row>
    <row r="62" spans="1:4" ht="43.5" thickBot="1" x14ac:dyDescent="0.3">
      <c r="A62" s="6" t="s">
        <v>30</v>
      </c>
      <c r="B62" s="33">
        <f>SUM(B63:B66)</f>
        <v>83042.03</v>
      </c>
      <c r="C62" s="37" t="s">
        <v>98</v>
      </c>
      <c r="D62" s="15"/>
    </row>
    <row r="63" spans="1:4" s="20" customFormat="1" ht="15.75" thickBot="1" x14ac:dyDescent="0.3">
      <c r="A63" s="47" t="s">
        <v>112</v>
      </c>
      <c r="B63" s="48">
        <v>290.5</v>
      </c>
      <c r="C63" s="47" t="s">
        <v>7</v>
      </c>
      <c r="D63" s="48">
        <v>17088</v>
      </c>
    </row>
    <row r="64" spans="1:4" s="20" customFormat="1" ht="15.75" thickBot="1" x14ac:dyDescent="0.3">
      <c r="A64" s="47" t="s">
        <v>113</v>
      </c>
      <c r="B64" s="48">
        <v>290.5</v>
      </c>
      <c r="C64" s="47" t="s">
        <v>7</v>
      </c>
      <c r="D64" s="48">
        <v>17088</v>
      </c>
    </row>
    <row r="65" spans="1:8" s="20" customFormat="1" ht="15.75" thickBot="1" x14ac:dyDescent="0.3">
      <c r="A65" s="47" t="s">
        <v>114</v>
      </c>
      <c r="B65" s="48">
        <v>37445.46</v>
      </c>
      <c r="C65" s="47" t="s">
        <v>7</v>
      </c>
      <c r="D65" s="48">
        <v>15283.86</v>
      </c>
    </row>
    <row r="66" spans="1:8" s="20" customFormat="1" ht="15.75" thickBot="1" x14ac:dyDescent="0.3">
      <c r="A66" s="47" t="s">
        <v>115</v>
      </c>
      <c r="B66" s="48">
        <v>45015.57</v>
      </c>
      <c r="C66" s="47" t="s">
        <v>7</v>
      </c>
      <c r="D66" s="48">
        <v>16369.3</v>
      </c>
    </row>
    <row r="67" spans="1:8" x14ac:dyDescent="0.25">
      <c r="A67" s="6" t="s">
        <v>31</v>
      </c>
      <c r="B67" s="33">
        <f>B68+B69</f>
        <v>30012.960000000014</v>
      </c>
      <c r="C67" s="37" t="s">
        <v>98</v>
      </c>
      <c r="D67" s="15">
        <v>24487.200000000001</v>
      </c>
    </row>
    <row r="68" spans="1:8" ht="30" x14ac:dyDescent="0.25">
      <c r="A68" s="8" t="s">
        <v>10</v>
      </c>
      <c r="B68" s="34">
        <f>D68*5*12</f>
        <v>3660</v>
      </c>
      <c r="C68" s="11" t="s">
        <v>11</v>
      </c>
      <c r="D68" s="7">
        <v>61</v>
      </c>
    </row>
    <row r="69" spans="1:8" x14ac:dyDescent="0.25">
      <c r="A69" s="18" t="s">
        <v>34</v>
      </c>
      <c r="B69" s="34">
        <v>26352.960000000014</v>
      </c>
      <c r="C69" s="36" t="s">
        <v>98</v>
      </c>
      <c r="D69" s="7"/>
    </row>
    <row r="70" spans="1:8" x14ac:dyDescent="0.25">
      <c r="A70" s="5" t="s">
        <v>145</v>
      </c>
      <c r="B70" s="33">
        <f>B12++B15+B18+B20+B27+B40+B52+B53+B55+B57+B58+B61+B62</f>
        <v>856182.88000000012</v>
      </c>
      <c r="C70" s="37" t="s">
        <v>98</v>
      </c>
      <c r="D70" s="11"/>
      <c r="H70" s="1" t="b">
        <f>B70=[1]Лист1!$B$47</f>
        <v>1</v>
      </c>
    </row>
    <row r="71" spans="1:8" x14ac:dyDescent="0.25">
      <c r="A71" s="5" t="s">
        <v>146</v>
      </c>
      <c r="B71" s="33">
        <f>(B70*1.2)+B67</f>
        <v>1057432.4160000002</v>
      </c>
      <c r="C71" s="37" t="s">
        <v>98</v>
      </c>
      <c r="D71" s="7"/>
    </row>
    <row r="72" spans="1:8" x14ac:dyDescent="0.25">
      <c r="A72" s="5" t="s">
        <v>147</v>
      </c>
      <c r="B72" s="33">
        <f>B5+B8-B71</f>
        <v>-275821.14600000018</v>
      </c>
      <c r="C72" s="37" t="s">
        <v>98</v>
      </c>
      <c r="D72" s="7"/>
    </row>
    <row r="73" spans="1:8" ht="28.5" x14ac:dyDescent="0.25">
      <c r="A73" s="6" t="s">
        <v>148</v>
      </c>
      <c r="B73" s="33">
        <f>(B72)+B7</f>
        <v>-333510.85600000026</v>
      </c>
      <c r="C73" s="37" t="s">
        <v>98</v>
      </c>
      <c r="D73" s="7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9"/>
  <sheetViews>
    <sheetView workbookViewId="0">
      <pane ySplit="3" topLeftCell="A4" activePane="bottomLeft" state="frozen"/>
      <selection pane="bottomLeft" activeCell="F14" sqref="F14"/>
    </sheetView>
  </sheetViews>
  <sheetFormatPr defaultRowHeight="15" x14ac:dyDescent="0.25"/>
  <cols>
    <col min="1" max="1" width="9.140625" style="22"/>
    <col min="2" max="2" width="67" customWidth="1"/>
    <col min="3" max="3" width="15.42578125" style="21" customWidth="1"/>
    <col min="4" max="4" width="15.42578125" style="22" customWidth="1"/>
    <col min="5" max="5" width="15.42578125" customWidth="1"/>
  </cols>
  <sheetData>
    <row r="1" spans="1:5" x14ac:dyDescent="0.25">
      <c r="B1" s="20" t="s">
        <v>41</v>
      </c>
      <c r="E1" s="20"/>
    </row>
    <row r="2" spans="1:5" x14ac:dyDescent="0.25">
      <c r="B2" s="20" t="s">
        <v>42</v>
      </c>
      <c r="E2" s="20"/>
    </row>
    <row r="3" spans="1:5" x14ac:dyDescent="0.25">
      <c r="A3" s="30" t="s">
        <v>97</v>
      </c>
      <c r="B3" s="28" t="s">
        <v>35</v>
      </c>
      <c r="C3" s="26" t="s">
        <v>36</v>
      </c>
      <c r="D3" s="28" t="s">
        <v>37</v>
      </c>
      <c r="E3" s="28" t="s">
        <v>38</v>
      </c>
    </row>
    <row r="4" spans="1:5" x14ac:dyDescent="0.25">
      <c r="A4" s="27">
        <v>6</v>
      </c>
      <c r="B4" s="18" t="s">
        <v>43</v>
      </c>
      <c r="C4" s="24">
        <v>4295.4399999999996</v>
      </c>
      <c r="D4" s="19" t="s">
        <v>44</v>
      </c>
      <c r="E4" s="18">
        <v>1</v>
      </c>
    </row>
    <row r="5" spans="1:5" x14ac:dyDescent="0.25">
      <c r="A5" s="27">
        <v>3</v>
      </c>
      <c r="B5" s="18" t="s">
        <v>45</v>
      </c>
      <c r="C5" s="24">
        <v>40469.08</v>
      </c>
      <c r="D5" s="19" t="s">
        <v>15</v>
      </c>
      <c r="E5" s="18">
        <v>764</v>
      </c>
    </row>
    <row r="6" spans="1:5" x14ac:dyDescent="0.25">
      <c r="A6" s="27">
        <v>3</v>
      </c>
      <c r="B6" s="18" t="s">
        <v>46</v>
      </c>
      <c r="C6" s="24">
        <v>42693.82</v>
      </c>
      <c r="D6" s="19" t="s">
        <v>15</v>
      </c>
      <c r="E6" s="18">
        <v>806</v>
      </c>
    </row>
    <row r="7" spans="1:5" x14ac:dyDescent="0.25">
      <c r="A7" s="27">
        <v>6</v>
      </c>
      <c r="B7" s="18" t="s">
        <v>47</v>
      </c>
      <c r="C7" s="24">
        <v>1453.59</v>
      </c>
      <c r="D7" s="19" t="s">
        <v>48</v>
      </c>
      <c r="E7" s="18">
        <v>3</v>
      </c>
    </row>
    <row r="8" spans="1:5" x14ac:dyDescent="0.25">
      <c r="A8" s="27">
        <v>4</v>
      </c>
      <c r="B8" s="18" t="s">
        <v>49</v>
      </c>
      <c r="C8" s="24">
        <v>1538.41</v>
      </c>
      <c r="D8" s="19" t="s">
        <v>7</v>
      </c>
      <c r="E8" s="18">
        <v>17093.400000000001</v>
      </c>
    </row>
    <row r="9" spans="1:5" x14ac:dyDescent="0.25">
      <c r="A9" s="27">
        <v>4</v>
      </c>
      <c r="B9" s="18" t="s">
        <v>50</v>
      </c>
      <c r="C9" s="24">
        <v>1537.7</v>
      </c>
      <c r="D9" s="19" t="s">
        <v>7</v>
      </c>
      <c r="E9" s="18">
        <v>17085.599999999999</v>
      </c>
    </row>
    <row r="10" spans="1:5" x14ac:dyDescent="0.25">
      <c r="A10" s="27">
        <v>13</v>
      </c>
      <c r="B10" s="18" t="s">
        <v>51</v>
      </c>
      <c r="C10" s="24">
        <v>1600</v>
      </c>
      <c r="D10" s="19" t="s">
        <v>52</v>
      </c>
      <c r="E10" s="18">
        <v>10</v>
      </c>
    </row>
    <row r="11" spans="1:5" x14ac:dyDescent="0.25">
      <c r="A11" s="27">
        <v>6</v>
      </c>
      <c r="B11" s="18" t="s">
        <v>21</v>
      </c>
      <c r="C11" s="24">
        <v>1618.72</v>
      </c>
      <c r="D11" s="19" t="s">
        <v>22</v>
      </c>
      <c r="E11" s="18">
        <v>2</v>
      </c>
    </row>
    <row r="12" spans="1:5" x14ac:dyDescent="0.25">
      <c r="A12" s="27">
        <v>14</v>
      </c>
      <c r="B12" s="18" t="s">
        <v>53</v>
      </c>
      <c r="C12" s="24">
        <v>134.24</v>
      </c>
      <c r="D12" s="19" t="s">
        <v>7</v>
      </c>
      <c r="E12" s="18">
        <v>7896.41</v>
      </c>
    </row>
    <row r="13" spans="1:5" x14ac:dyDescent="0.25">
      <c r="A13" s="27">
        <v>6</v>
      </c>
      <c r="B13" s="18" t="s">
        <v>54</v>
      </c>
      <c r="C13" s="24">
        <v>1684.2</v>
      </c>
      <c r="D13" s="19" t="s">
        <v>8</v>
      </c>
      <c r="E13" s="18">
        <v>6</v>
      </c>
    </row>
    <row r="14" spans="1:5" x14ac:dyDescent="0.25">
      <c r="A14" s="27">
        <v>5</v>
      </c>
      <c r="B14" s="18" t="s">
        <v>55</v>
      </c>
      <c r="C14" s="24">
        <v>10009.98</v>
      </c>
      <c r="D14" s="19" t="s">
        <v>39</v>
      </c>
      <c r="E14" s="18">
        <v>9</v>
      </c>
    </row>
    <row r="15" spans="1:5" x14ac:dyDescent="0.25">
      <c r="A15" s="27">
        <v>12</v>
      </c>
      <c r="B15" s="18" t="s">
        <v>56</v>
      </c>
      <c r="C15" s="24">
        <v>13674.72</v>
      </c>
      <c r="D15" s="19" t="s">
        <v>7</v>
      </c>
      <c r="E15" s="18">
        <v>17093.400000000001</v>
      </c>
    </row>
    <row r="16" spans="1:5" x14ac:dyDescent="0.25">
      <c r="A16" s="27">
        <v>12</v>
      </c>
      <c r="B16" s="18" t="s">
        <v>57</v>
      </c>
      <c r="C16" s="24">
        <v>15377.04</v>
      </c>
      <c r="D16" s="19" t="s">
        <v>7</v>
      </c>
      <c r="E16" s="18">
        <v>17085.599999999999</v>
      </c>
    </row>
    <row r="17" spans="1:5" x14ac:dyDescent="0.25">
      <c r="A17" s="27">
        <v>2</v>
      </c>
      <c r="B17" s="18" t="s">
        <v>58</v>
      </c>
      <c r="C17" s="24">
        <v>25970.560000000001</v>
      </c>
      <c r="D17" s="19" t="s">
        <v>7</v>
      </c>
      <c r="E17" s="18">
        <v>16333.69</v>
      </c>
    </row>
    <row r="18" spans="1:5" x14ac:dyDescent="0.25">
      <c r="A18" s="27">
        <v>2</v>
      </c>
      <c r="B18" s="18" t="s">
        <v>59</v>
      </c>
      <c r="C18" s="24">
        <v>26313.68</v>
      </c>
      <c r="D18" s="19" t="s">
        <v>7</v>
      </c>
      <c r="E18" s="18">
        <v>15851.6</v>
      </c>
    </row>
    <row r="19" spans="1:5" x14ac:dyDescent="0.25">
      <c r="A19" s="27">
        <v>14</v>
      </c>
      <c r="B19" s="18" t="s">
        <v>60</v>
      </c>
      <c r="C19" s="24">
        <v>40017.57</v>
      </c>
      <c r="D19" s="19" t="s">
        <v>7</v>
      </c>
      <c r="E19" s="18">
        <v>16333.69</v>
      </c>
    </row>
    <row r="20" spans="1:5" x14ac:dyDescent="0.25">
      <c r="A20" s="27">
        <v>14</v>
      </c>
      <c r="B20" s="18" t="s">
        <v>61</v>
      </c>
      <c r="C20" s="24">
        <v>41859.72</v>
      </c>
      <c r="D20" s="19" t="s">
        <v>7</v>
      </c>
      <c r="E20" s="18">
        <v>17085.599999999999</v>
      </c>
    </row>
    <row r="21" spans="1:5" x14ac:dyDescent="0.25">
      <c r="A21" s="27">
        <v>1</v>
      </c>
      <c r="B21" s="18" t="s">
        <v>62</v>
      </c>
      <c r="C21" s="24">
        <v>64271.18</v>
      </c>
      <c r="D21" s="19" t="s">
        <v>7</v>
      </c>
      <c r="E21" s="18">
        <v>17093.400000000001</v>
      </c>
    </row>
    <row r="22" spans="1:5" x14ac:dyDescent="0.25">
      <c r="A22" s="27">
        <v>1</v>
      </c>
      <c r="B22" s="18" t="s">
        <v>63</v>
      </c>
      <c r="C22" s="24">
        <v>67488.12</v>
      </c>
      <c r="D22" s="19" t="s">
        <v>7</v>
      </c>
      <c r="E22" s="18">
        <v>17085.599999999999</v>
      </c>
    </row>
    <row r="23" spans="1:5" x14ac:dyDescent="0.25">
      <c r="A23" s="27">
        <v>10</v>
      </c>
      <c r="B23" s="18" t="s">
        <v>64</v>
      </c>
      <c r="C23" s="24">
        <v>205.21</v>
      </c>
      <c r="D23" s="19" t="s">
        <v>7</v>
      </c>
      <c r="E23" s="18">
        <v>1.5</v>
      </c>
    </row>
    <row r="24" spans="1:5" x14ac:dyDescent="0.25">
      <c r="A24" s="27">
        <v>4</v>
      </c>
      <c r="B24" s="18" t="s">
        <v>65</v>
      </c>
      <c r="C24" s="24">
        <v>1367.47</v>
      </c>
      <c r="D24" s="19" t="s">
        <v>7</v>
      </c>
      <c r="E24" s="18">
        <v>17093.400000000001</v>
      </c>
    </row>
    <row r="25" spans="1:5" x14ac:dyDescent="0.25">
      <c r="A25" s="27">
        <v>4</v>
      </c>
      <c r="B25" s="18" t="s">
        <v>66</v>
      </c>
      <c r="C25" s="24">
        <v>1537.7</v>
      </c>
      <c r="D25" s="19" t="s">
        <v>7</v>
      </c>
      <c r="E25" s="18">
        <v>17085.599999999999</v>
      </c>
    </row>
    <row r="26" spans="1:5" x14ac:dyDescent="0.25">
      <c r="A26" s="27">
        <v>4</v>
      </c>
      <c r="B26" s="18" t="s">
        <v>67</v>
      </c>
      <c r="C26" s="24">
        <v>6495.49</v>
      </c>
      <c r="D26" s="19" t="s">
        <v>7</v>
      </c>
      <c r="E26" s="18">
        <v>17093.400000000001</v>
      </c>
    </row>
    <row r="27" spans="1:5" x14ac:dyDescent="0.25">
      <c r="A27" s="27">
        <v>4</v>
      </c>
      <c r="B27" s="18" t="s">
        <v>68</v>
      </c>
      <c r="C27" s="24">
        <v>6492.53</v>
      </c>
      <c r="D27" s="19" t="s">
        <v>7</v>
      </c>
      <c r="E27" s="18">
        <v>17085.599999999999</v>
      </c>
    </row>
    <row r="28" spans="1:5" x14ac:dyDescent="0.25">
      <c r="A28" s="27">
        <v>6</v>
      </c>
      <c r="B28" s="18" t="s">
        <v>19</v>
      </c>
      <c r="C28" s="24">
        <v>540.28</v>
      </c>
      <c r="D28" s="19" t="s">
        <v>20</v>
      </c>
      <c r="E28" s="18">
        <v>2</v>
      </c>
    </row>
    <row r="29" spans="1:5" x14ac:dyDescent="0.25">
      <c r="A29" s="30"/>
      <c r="B29" s="25" t="s">
        <v>69</v>
      </c>
      <c r="C29" s="23">
        <v>418646.45</v>
      </c>
      <c r="D29" s="30"/>
      <c r="E29" s="29">
        <v>246000.49000000002</v>
      </c>
    </row>
  </sheetData>
  <autoFilter ref="A3:E2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37" sqref="C37"/>
    </sheetView>
  </sheetViews>
  <sheetFormatPr defaultRowHeight="15" x14ac:dyDescent="0.25"/>
  <cols>
    <col min="1" max="1" width="9.140625" style="35"/>
    <col min="2" max="8" width="12.28515625" style="35" customWidth="1"/>
    <col min="9" max="16384" width="9.140625" style="35"/>
  </cols>
  <sheetData>
    <row r="1" spans="1:8" ht="16.5" x14ac:dyDescent="0.25">
      <c r="A1" s="55" t="s">
        <v>70</v>
      </c>
      <c r="B1" s="55"/>
      <c r="C1" s="55"/>
      <c r="D1" s="55"/>
      <c r="E1" s="55"/>
      <c r="F1" s="55"/>
      <c r="G1" s="55"/>
      <c r="H1" s="55"/>
    </row>
    <row r="3" spans="1:8" s="39" customFormat="1" ht="25.5" x14ac:dyDescent="0.25">
      <c r="A3" s="38" t="s">
        <v>71</v>
      </c>
      <c r="B3" s="56" t="s">
        <v>72</v>
      </c>
      <c r="C3" s="57"/>
      <c r="D3" s="38" t="s">
        <v>73</v>
      </c>
      <c r="E3" s="38" t="s">
        <v>74</v>
      </c>
      <c r="F3" s="38" t="s">
        <v>75</v>
      </c>
      <c r="G3" s="38" t="s">
        <v>76</v>
      </c>
      <c r="H3" s="38" t="s">
        <v>77</v>
      </c>
    </row>
    <row r="4" spans="1:8" x14ac:dyDescent="0.25">
      <c r="A4" s="40" t="s">
        <v>78</v>
      </c>
      <c r="B4" s="41" t="s">
        <v>79</v>
      </c>
      <c r="C4" s="58" t="s">
        <v>80</v>
      </c>
      <c r="D4" s="58"/>
      <c r="E4" s="58"/>
      <c r="F4" s="58"/>
      <c r="G4" s="58"/>
      <c r="H4" s="59"/>
    </row>
    <row r="5" spans="1:8" x14ac:dyDescent="0.25">
      <c r="A5" s="42" t="s">
        <v>81</v>
      </c>
      <c r="B5" s="53" t="s">
        <v>82</v>
      </c>
      <c r="C5" s="54"/>
      <c r="D5" s="43">
        <v>67193.58</v>
      </c>
      <c r="E5" s="43">
        <v>32059.69</v>
      </c>
      <c r="F5" s="44">
        <v>47.71</v>
      </c>
      <c r="G5" s="38" t="s">
        <v>83</v>
      </c>
      <c r="H5" s="38" t="s">
        <v>84</v>
      </c>
    </row>
    <row r="6" spans="1:8" x14ac:dyDescent="0.25">
      <c r="A6" s="42" t="s">
        <v>81</v>
      </c>
      <c r="B6" s="53" t="s">
        <v>82</v>
      </c>
      <c r="C6" s="54"/>
      <c r="D6" s="43">
        <v>66621.33</v>
      </c>
      <c r="E6" s="43">
        <v>70312.899999999994</v>
      </c>
      <c r="F6" s="44">
        <v>105.54</v>
      </c>
      <c r="G6" s="38" t="s">
        <v>85</v>
      </c>
      <c r="H6" s="38" t="s">
        <v>84</v>
      </c>
    </row>
    <row r="7" spans="1:8" x14ac:dyDescent="0.25">
      <c r="A7" s="42" t="s">
        <v>81</v>
      </c>
      <c r="B7" s="53" t="s">
        <v>82</v>
      </c>
      <c r="C7" s="54"/>
      <c r="D7" s="43">
        <v>67318.240000000005</v>
      </c>
      <c r="E7" s="43">
        <v>75666.990000000005</v>
      </c>
      <c r="F7" s="44">
        <v>112.4</v>
      </c>
      <c r="G7" s="38" t="s">
        <v>86</v>
      </c>
      <c r="H7" s="38" t="s">
        <v>84</v>
      </c>
    </row>
    <row r="8" spans="1:8" x14ac:dyDescent="0.25">
      <c r="A8" s="42" t="s">
        <v>81</v>
      </c>
      <c r="B8" s="53" t="s">
        <v>82</v>
      </c>
      <c r="C8" s="54"/>
      <c r="D8" s="43">
        <v>66135.92</v>
      </c>
      <c r="E8" s="43">
        <v>66267.38</v>
      </c>
      <c r="F8" s="44">
        <v>100.2</v>
      </c>
      <c r="G8" s="38" t="s">
        <v>87</v>
      </c>
      <c r="H8" s="38" t="s">
        <v>84</v>
      </c>
    </row>
    <row r="9" spans="1:8" x14ac:dyDescent="0.25">
      <c r="A9" s="42" t="s">
        <v>81</v>
      </c>
      <c r="B9" s="53" t="s">
        <v>82</v>
      </c>
      <c r="C9" s="54"/>
      <c r="D9" s="43">
        <v>65852.92</v>
      </c>
      <c r="E9" s="43">
        <v>65695.63</v>
      </c>
      <c r="F9" s="44">
        <v>99.76</v>
      </c>
      <c r="G9" s="38" t="s">
        <v>88</v>
      </c>
      <c r="H9" s="38" t="s">
        <v>84</v>
      </c>
    </row>
    <row r="10" spans="1:8" x14ac:dyDescent="0.25">
      <c r="A10" s="42" t="s">
        <v>81</v>
      </c>
      <c r="B10" s="53" t="s">
        <v>82</v>
      </c>
      <c r="C10" s="54"/>
      <c r="D10" s="43">
        <v>67320.72</v>
      </c>
      <c r="E10" s="43">
        <v>61881.03</v>
      </c>
      <c r="F10" s="44">
        <v>91.92</v>
      </c>
      <c r="G10" s="38" t="s">
        <v>89</v>
      </c>
      <c r="H10" s="38" t="s">
        <v>84</v>
      </c>
    </row>
    <row r="11" spans="1:8" x14ac:dyDescent="0.25">
      <c r="A11" s="42" t="s">
        <v>81</v>
      </c>
      <c r="B11" s="53" t="s">
        <v>82</v>
      </c>
      <c r="C11" s="54"/>
      <c r="D11" s="43">
        <v>69261.67</v>
      </c>
      <c r="E11" s="43">
        <v>59863.93</v>
      </c>
      <c r="F11" s="44">
        <v>86.43</v>
      </c>
      <c r="G11" s="38" t="s">
        <v>90</v>
      </c>
      <c r="H11" s="38" t="s">
        <v>84</v>
      </c>
    </row>
    <row r="12" spans="1:8" x14ac:dyDescent="0.25">
      <c r="A12" s="42" t="s">
        <v>81</v>
      </c>
      <c r="B12" s="53" t="s">
        <v>82</v>
      </c>
      <c r="C12" s="54"/>
      <c r="D12" s="43">
        <v>62805.32</v>
      </c>
      <c r="E12" s="43">
        <v>59673.87</v>
      </c>
      <c r="F12" s="44">
        <v>95.01</v>
      </c>
      <c r="G12" s="38" t="s">
        <v>91</v>
      </c>
      <c r="H12" s="38" t="s">
        <v>84</v>
      </c>
    </row>
    <row r="13" spans="1:8" x14ac:dyDescent="0.25">
      <c r="A13" s="42" t="s">
        <v>81</v>
      </c>
      <c r="B13" s="53" t="s">
        <v>82</v>
      </c>
      <c r="C13" s="54"/>
      <c r="D13" s="43">
        <v>70391.91</v>
      </c>
      <c r="E13" s="43">
        <v>67659.48</v>
      </c>
      <c r="F13" s="44">
        <v>96.12</v>
      </c>
      <c r="G13" s="38" t="s">
        <v>92</v>
      </c>
      <c r="H13" s="38" t="s">
        <v>84</v>
      </c>
    </row>
    <row r="14" spans="1:8" x14ac:dyDescent="0.25">
      <c r="A14" s="42" t="s">
        <v>81</v>
      </c>
      <c r="B14" s="53" t="s">
        <v>82</v>
      </c>
      <c r="C14" s="54"/>
      <c r="D14" s="43">
        <v>67286.47</v>
      </c>
      <c r="E14" s="43">
        <v>82731.95</v>
      </c>
      <c r="F14" s="44">
        <v>122.95</v>
      </c>
      <c r="G14" s="38" t="s">
        <v>93</v>
      </c>
      <c r="H14" s="38" t="s">
        <v>84</v>
      </c>
    </row>
    <row r="15" spans="1:8" x14ac:dyDescent="0.25">
      <c r="A15" s="42" t="s">
        <v>81</v>
      </c>
      <c r="B15" s="53" t="s">
        <v>82</v>
      </c>
      <c r="C15" s="54"/>
      <c r="D15" s="43">
        <v>70550.63</v>
      </c>
      <c r="E15" s="43">
        <v>56934.68</v>
      </c>
      <c r="F15" s="44">
        <v>80.7</v>
      </c>
      <c r="G15" s="38" t="s">
        <v>94</v>
      </c>
      <c r="H15" s="38" t="s">
        <v>84</v>
      </c>
    </row>
    <row r="16" spans="1:8" x14ac:dyDescent="0.25">
      <c r="A16" s="42" t="s">
        <v>81</v>
      </c>
      <c r="B16" s="53" t="s">
        <v>82</v>
      </c>
      <c r="C16" s="54"/>
      <c r="D16" s="43">
        <v>70825.23</v>
      </c>
      <c r="E16" s="43">
        <v>75184.33</v>
      </c>
      <c r="F16" s="44">
        <v>106.15</v>
      </c>
      <c r="G16" s="38" t="s">
        <v>95</v>
      </c>
      <c r="H16" s="38" t="s">
        <v>84</v>
      </c>
    </row>
    <row r="17" spans="1:8" x14ac:dyDescent="0.25">
      <c r="A17" s="56" t="s">
        <v>96</v>
      </c>
      <c r="B17" s="60"/>
      <c r="C17" s="57"/>
      <c r="D17" s="45">
        <v>811563.94</v>
      </c>
      <c r="E17" s="45">
        <v>773931.86</v>
      </c>
      <c r="F17" s="46">
        <v>95.36</v>
      </c>
      <c r="G17" s="38" t="s">
        <v>78</v>
      </c>
      <c r="H17" s="38" t="s">
        <v>78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Осетровка, д. 10</vt:lpstr>
      <vt:lpstr>Работа 2019 </vt:lpstr>
      <vt:lpstr>Справка</vt:lpstr>
      <vt:lpstr>'Осетровка, д.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Попова Вячеславовна</cp:lastModifiedBy>
  <cp:lastPrinted>2019-01-31T07:17:45Z</cp:lastPrinted>
  <dcterms:created xsi:type="dcterms:W3CDTF">2018-02-13T05:54:21Z</dcterms:created>
  <dcterms:modified xsi:type="dcterms:W3CDTF">2021-03-02T23:31:03Z</dcterms:modified>
</cp:coreProperties>
</file>