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Верхоленская. д. 18" sheetId="1" r:id="rId1"/>
  </sheets>
  <externalReferences>
    <externalReference r:id="rId2"/>
  </externalReferences>
  <definedNames>
    <definedName name="_xlnm.Print_Area" localSheetId="0">'Верхоленская. д. 18'!$A$1:$D$84</definedName>
  </definedNames>
  <calcPr calcId="125725" calcMode="manual"/>
</workbook>
</file>

<file path=xl/calcChain.xml><?xml version="1.0" encoding="utf-8"?>
<calcChain xmlns="http://schemas.openxmlformats.org/spreadsheetml/2006/main">
  <c r="B11" i="1"/>
  <c r="B71"/>
  <c r="B66"/>
  <c r="B28"/>
  <c r="B13"/>
  <c r="B16"/>
  <c r="B21"/>
  <c r="B40"/>
  <c r="B69"/>
  <c r="B81"/>
  <c r="B82" l="1"/>
  <c r="B19"/>
  <c r="B6"/>
  <c r="B8" l="1"/>
  <c r="B10" l="1"/>
  <c r="B80" l="1"/>
  <c r="B79" s="1"/>
  <c r="B83" s="1"/>
  <c r="B84" s="1"/>
  <c r="B9"/>
</calcChain>
</file>

<file path=xl/sharedStrings.xml><?xml version="1.0" encoding="utf-8"?>
<sst xmlns="http://schemas.openxmlformats.org/spreadsheetml/2006/main" count="165" uniqueCount="101">
  <si>
    <t>Ед.изм.</t>
  </si>
  <si>
    <t>Количество работ (ед.)</t>
  </si>
  <si>
    <t>Наименование работ (услуг)</t>
  </si>
  <si>
    <t>сантехника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</si>
  <si>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</si>
  <si>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</si>
  <si>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</si>
  <si>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</si>
  <si>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</si>
  <si>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</si>
  <si>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</si>
  <si>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</si>
  <si>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</si>
  <si>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</si>
  <si>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</si>
  <si>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</si>
  <si>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</si>
  <si>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</si>
  <si>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</si>
  <si>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</si>
  <si>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</si>
  <si>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</si>
  <si>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</si>
  <si>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</si>
  <si>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</si>
  <si>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Верхоленская, д. 18</t>
  </si>
  <si>
    <t>Старшие по дому</t>
  </si>
  <si>
    <t>Доходы по дому:</t>
  </si>
  <si>
    <t>Расходы по снятию показаний с ИПУ по электроэнергии</t>
  </si>
  <si>
    <t>м2</t>
  </si>
  <si>
    <t>1 стояк</t>
  </si>
  <si>
    <t>шт.</t>
  </si>
  <si>
    <t>руб.</t>
  </si>
  <si>
    <t>Осмотр подвала</t>
  </si>
  <si>
    <t>1 дом</t>
  </si>
  <si>
    <t>Отключение отопления</t>
  </si>
  <si>
    <t>Очистка канализационной сети</t>
  </si>
  <si>
    <t>м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</si>
  <si>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</si>
  <si>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</si>
  <si>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</si>
  <si>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</si>
  <si>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</si>
  <si>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</si>
  <si>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Дератизация Портал 75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</si>
  <si>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</si>
  <si>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</si>
  <si>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елок с придомовых территорий</t>
  </si>
  <si>
    <t>Уборка придомовой территории 1,2 кв. 2021 г. К=0,6;0,8</t>
  </si>
  <si>
    <t>Уборка придомовой территории 3,4 кв. 2021 г. К=0,6;0,8</t>
  </si>
  <si>
    <t>завоз песка в песочницу</t>
  </si>
  <si>
    <t>м3</t>
  </si>
  <si>
    <t>Содержание ДРС 1,2 кв. 2021 г. коэф.0,8;0,85;0,9;1</t>
  </si>
  <si>
    <t>Содержание ДРС 3,4 кв. 2021 г. коэф.0,8;0,85;0,9;1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</si>
  <si>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</si>
  <si>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</si>
  <si>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</si>
  <si>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</si>
  <si>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Демонтаж расходомеров тепловой энергии с послед. устан. времен. вставо</t>
  </si>
  <si>
    <t>Замена электропатрона с материалом</t>
  </si>
  <si>
    <t>Обнаружение с последующим устранением неисправностей в схеме электрос-</t>
  </si>
  <si>
    <t>Схема</t>
  </si>
  <si>
    <t>Освещение теплового узла</t>
  </si>
  <si>
    <t>узел</t>
  </si>
  <si>
    <t>Очистка подвала от мусора, ул. Верхоленская, 18</t>
  </si>
  <si>
    <t>дом</t>
  </si>
  <si>
    <t>Очистка подвала, Верхоленская 18</t>
  </si>
  <si>
    <t>Прокладка электрокабеля АВВГ 2*2,5 мм2</t>
  </si>
  <si>
    <t>Устройство бетонных полов толщиной 10 см</t>
  </si>
  <si>
    <t>замена электрической лампы накаливания</t>
  </si>
  <si>
    <t>замена электропатрона с материалом при закрытой арматуре</t>
  </si>
  <si>
    <t>исполнение заявок не связанных с ремонтом</t>
  </si>
  <si>
    <t>установка пружины</t>
  </si>
  <si>
    <t>Закрытие задвижек,отк-е сбросников перед опр-кой,от-е задвиж после опр</t>
  </si>
  <si>
    <t>Поверка теплового ОДПУ, 2021 г.</t>
  </si>
  <si>
    <t>Прочистка внутренней канализации</t>
  </si>
  <si>
    <t>Ремонт КНС</t>
  </si>
  <si>
    <t>1 кв.</t>
  </si>
  <si>
    <t>Ремонт тамбурной двери</t>
  </si>
  <si>
    <t>Ремонт труб КНС</t>
  </si>
  <si>
    <t>Сброс воздуха со стояков отопления с использованием а/м ИЖ</t>
  </si>
  <si>
    <t>Снятие и установка  расходомеров в тепловых узлах</t>
  </si>
  <si>
    <t>Техническое обслуживание приборов учета тепловой энергии, 2021 г.</t>
  </si>
  <si>
    <t>раз</t>
  </si>
  <si>
    <t>Частичная замена стояка КНС д. 110</t>
  </si>
  <si>
    <t>метр</t>
  </si>
  <si>
    <t>Частичная теплоизоляция труб отопления</t>
  </si>
  <si>
    <t>замеры темпер. воздуха в квартире и подвале</t>
  </si>
  <si>
    <t>замер</t>
  </si>
  <si>
    <t>осмотр подвала</t>
  </si>
  <si>
    <t>прочистка внутренней канализационной сети</t>
  </si>
  <si>
    <t>Установка новогодних елок с изготовлением деревянной крестовины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</si>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</sst>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horizontal="right" vertical="center"/>
    </xf>
    <xf numFmtId="4" fontId="8" fillId="0" borderId="2" xfId="3" applyNumberFormat="1" applyFont="1" applyFill="1" applyBorder="1" applyAlignment="1">
      <alignment horizontal="right" vertic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13" fillId="0" borderId="2" xfId="3" applyNumberFormat="1" applyFont="1" applyFill="1" applyBorder="1" applyAlignment="1">
      <alignment horizontal="right" vertical="center" wrapText="1"/>
    </xf>
    <xf numFmtId="164" fontId="4" fillId="0" borderId="2" xfId="3" applyFont="1" applyFill="1" applyBorder="1" applyAlignment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37013.64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84"/>
  <sheetViews>
    <sheetView tabSelected="1" workbookViewId="0">
      <pane ySplit="3" topLeftCell="A4" activePane="bottomLeft" state="frozen"/>
      <selection pane="bottomLeft" activeCell="A12" sqref="A12:D12"/>
    </sheetView>
  </sheetViews>
  <sheetFormatPr defaultRowHeight="15"/>
  <cols>
    <col min="1" max="1" width="71.5703125" style="5" customWidth="1"/>
    <col min="2" max="2" width="20.42578125" style="7" customWidth="1"/>
    <col min="3" max="3" width="12.140625" style="3" customWidth="1"/>
    <col min="4" max="4" width="14.42578125" style="2" customWidth="1"/>
    <col min="5" max="5" width="0" style="1" hidden="1" customWidth="1"/>
    <col min="6" max="6" width="9.140625" style="1"/>
    <col min="7" max="8" width="10" style="1" bestFit="1" customWidth="1"/>
    <col min="9" max="16384" width="9.140625" style="1"/>
  </cols>
  <sheetData>
    <row r="1" spans="1:4" s="6" customFormat="1" ht="45" customHeight="1">
      <c r="A1" s="34" t="s">
        <v>5</v>
      </c>
      <c r="B1" s="34"/>
      <c r="C1" s="34"/>
      <c r="D1" s="34"/>
    </row>
    <row r="2" spans="1:4" s="8" customFormat="1" ht="15.75">
      <c r="A2" s="21" t="s">
        <v>25</v>
      </c>
      <c r="B2" s="36" t="s">
        <v>92</v>
      </c>
      <c r="C2" s="36"/>
      <c r="D2" s="36"/>
    </row>
    <row r="3" spans="1:4" ht="57">
      <c r="A3" s="9" t="s">
        <v>2</v>
      </c>
      <c r="B3" s="10" t="s">
        <v>24</v>
      </c>
      <c r="C3" s="11" t="s">
        <v>0</v>
      </c>
      <c r="D3" s="26" t="s">
        <v>1</v>
      </c>
    </row>
    <row r="4" spans="1:4">
      <c r="A4" s="9" t="s">
        <v>93</v>
      </c>
      <c r="B4" s="10">
        <v>398242.11</v>
      </c>
      <c r="C4" s="11"/>
      <c r="D4" s="26"/>
    </row>
    <row r="5" spans="1:4">
      <c r="A5" s="37" t="s">
        <v>27</v>
      </c>
      <c r="B5" s="37"/>
      <c r="C5" s="37"/>
      <c r="D5" s="37"/>
    </row>
    <row r="6" spans="1:4">
      <c r="A6" s="28" t="s">
        <v>94</v>
      </c>
      <c r="B6" s="24">
        <f>70593.53*6+75775.66*6</f>
        <v>878215.14</v>
      </c>
      <c r="C6" s="31" t="s">
        <v>32</v>
      </c>
      <c r="D6" s="12"/>
    </row>
    <row r="7" spans="1:4">
      <c r="A7" s="28" t="s">
        <v>95</v>
      </c>
      <c r="B7" s="24">
        <v>1038001.9</v>
      </c>
      <c r="C7" s="31" t="s">
        <v>32</v>
      </c>
      <c r="D7" s="12"/>
    </row>
    <row r="8" spans="1:4">
      <c r="A8" s="28" t="s">
        <v>96</v>
      </c>
      <c r="B8" s="24">
        <f>B7-B6</f>
        <v>159786.76</v>
      </c>
      <c r="C8" s="31" t="s">
        <v>32</v>
      </c>
      <c r="D8" s="12"/>
    </row>
    <row r="9" spans="1:4">
      <c r="A9" s="29" t="s">
        <v>6</v>
      </c>
      <c r="B9" s="24">
        <f>B10</f>
        <v>10157.76</v>
      </c>
      <c r="C9" s="31" t="s">
        <v>32</v>
      </c>
      <c r="D9" s="12"/>
    </row>
    <row r="10" spans="1:4">
      <c r="A10" s="29" t="s">
        <v>7</v>
      </c>
      <c r="B10" s="25">
        <f>450*12+396.48*12</f>
        <v>10157.76</v>
      </c>
      <c r="C10" s="14" t="s">
        <v>32</v>
      </c>
      <c r="D10" s="12"/>
    </row>
    <row r="11" spans="1:4">
      <c r="A11" s="13" t="s">
        <v>97</v>
      </c>
      <c r="B11" s="22">
        <f>B6+B9</f>
        <v>888372.9</v>
      </c>
      <c r="C11" s="31" t="s">
        <v>32</v>
      </c>
      <c r="D11" s="15"/>
    </row>
    <row r="12" spans="1:4">
      <c r="A12" s="35" t="s">
        <v>8</v>
      </c>
      <c r="B12" s="35"/>
      <c r="C12" s="35"/>
      <c r="D12" s="35"/>
    </row>
    <row r="13" spans="1:4" ht="15.75" thickBot="1">
      <c r="A13" s="16" t="s">
        <v>9</v>
      </c>
      <c r="B13" s="22">
        <f>SUM(B14:B15)</f>
        <v>158168.70000000001</v>
      </c>
      <c r="C13" s="31" t="s">
        <v>32</v>
      </c>
      <c r="D13" s="15"/>
    </row>
    <row r="14" spans="1:4" s="30" customFormat="1" ht="15.75" thickBot="1">
      <c r="A14" s="32" t="s">
        <v>56</v>
      </c>
      <c r="B14" s="33">
        <v>76755.600000000006</v>
      </c>
      <c r="C14" s="32" t="s">
        <v>29</v>
      </c>
      <c r="D14" s="33">
        <v>18630</v>
      </c>
    </row>
    <row r="15" spans="1:4" s="30" customFormat="1" ht="15.75" thickBot="1">
      <c r="A15" s="32" t="s">
        <v>57</v>
      </c>
      <c r="B15" s="33">
        <v>81413.100000000006</v>
      </c>
      <c r="C15" s="32" t="s">
        <v>29</v>
      </c>
      <c r="D15" s="33">
        <v>18630</v>
      </c>
    </row>
    <row r="16" spans="1:4" ht="29.25" thickBot="1">
      <c r="A16" s="16" t="s">
        <v>10</v>
      </c>
      <c r="B16" s="22">
        <f>SUM(B17:B18)</f>
        <v>73122.78</v>
      </c>
      <c r="C16" s="31" t="s">
        <v>32</v>
      </c>
      <c r="D16" s="15"/>
    </row>
    <row r="17" spans="1:4" s="30" customFormat="1" ht="15.75" thickBot="1">
      <c r="A17" s="32" t="s">
        <v>54</v>
      </c>
      <c r="B17" s="33">
        <v>35397</v>
      </c>
      <c r="C17" s="32" t="s">
        <v>29</v>
      </c>
      <c r="D17" s="33">
        <v>18630</v>
      </c>
    </row>
    <row r="18" spans="1:4" s="30" customFormat="1" ht="15.75" thickBot="1">
      <c r="A18" s="32" t="s">
        <v>55</v>
      </c>
      <c r="B18" s="33">
        <v>37725.78</v>
      </c>
      <c r="C18" s="32" t="s">
        <v>29</v>
      </c>
      <c r="D18" s="33">
        <v>18630</v>
      </c>
    </row>
    <row r="19" spans="1:4" ht="15.75" thickBot="1">
      <c r="A19" s="16" t="s">
        <v>11</v>
      </c>
      <c r="B19" s="22">
        <f>B20</f>
        <v>0</v>
      </c>
      <c r="C19" s="31" t="s">
        <v>32</v>
      </c>
      <c r="D19" s="27"/>
    </row>
    <row r="20" spans="1:4" s="30" customFormat="1" ht="15.75" thickBot="1">
      <c r="A20" s="32"/>
      <c r="B20" s="33"/>
      <c r="C20" s="32"/>
      <c r="D20" s="33"/>
    </row>
    <row r="21" spans="1:4" ht="29.25" thickBot="1">
      <c r="A21" s="16" t="s">
        <v>12</v>
      </c>
      <c r="B21" s="22">
        <f>SUM(B22:B27)</f>
        <v>21797.1</v>
      </c>
      <c r="C21" s="31" t="s">
        <v>32</v>
      </c>
      <c r="D21" s="15"/>
    </row>
    <row r="22" spans="1:4" s="30" customFormat="1" ht="15.75" thickBot="1">
      <c r="A22" s="32" t="s">
        <v>38</v>
      </c>
      <c r="B22" s="33">
        <v>1863</v>
      </c>
      <c r="C22" s="32" t="s">
        <v>29</v>
      </c>
      <c r="D22" s="33">
        <v>18630</v>
      </c>
    </row>
    <row r="23" spans="1:4" s="30" customFormat="1" ht="15.75" thickBot="1">
      <c r="A23" s="32" t="s">
        <v>39</v>
      </c>
      <c r="B23" s="33">
        <v>1863</v>
      </c>
      <c r="C23" s="32" t="s">
        <v>29</v>
      </c>
      <c r="D23" s="33">
        <v>18630</v>
      </c>
    </row>
    <row r="24" spans="1:4" s="30" customFormat="1" ht="15.75" thickBot="1">
      <c r="A24" s="32" t="s">
        <v>40</v>
      </c>
      <c r="B24" s="33">
        <v>1676.7</v>
      </c>
      <c r="C24" s="32" t="s">
        <v>29</v>
      </c>
      <c r="D24" s="33">
        <v>18630</v>
      </c>
    </row>
    <row r="25" spans="1:4" s="30" customFormat="1" ht="15.75" thickBot="1">
      <c r="A25" s="32" t="s">
        <v>41</v>
      </c>
      <c r="B25" s="33">
        <v>1676.7</v>
      </c>
      <c r="C25" s="32" t="s">
        <v>29</v>
      </c>
      <c r="D25" s="33">
        <v>18630</v>
      </c>
    </row>
    <row r="26" spans="1:4" s="30" customFormat="1" ht="15.75" thickBot="1">
      <c r="A26" s="32" t="s">
        <v>42</v>
      </c>
      <c r="B26" s="33">
        <v>7079.4</v>
      </c>
      <c r="C26" s="32" t="s">
        <v>29</v>
      </c>
      <c r="D26" s="33">
        <v>18630</v>
      </c>
    </row>
    <row r="27" spans="1:4" s="30" customFormat="1" ht="15.75" thickBot="1">
      <c r="A27" s="32" t="s">
        <v>43</v>
      </c>
      <c r="B27" s="33">
        <v>7638.3</v>
      </c>
      <c r="C27" s="32" t="s">
        <v>29</v>
      </c>
      <c r="D27" s="33">
        <v>18630</v>
      </c>
    </row>
    <row r="28" spans="1:4" ht="43.5" thickBot="1">
      <c r="A28" s="16" t="s">
        <v>13</v>
      </c>
      <c r="B28" s="22">
        <f>SUM(B29:B39)</f>
        <v>36391.729999999989</v>
      </c>
      <c r="C28" s="31" t="s">
        <v>32</v>
      </c>
      <c r="D28" s="18"/>
    </row>
    <row r="29" spans="1:4" s="30" customFormat="1" ht="15.75" thickBot="1">
      <c r="A29" s="32" t="s">
        <v>59</v>
      </c>
      <c r="B29" s="33">
        <v>489.9</v>
      </c>
      <c r="C29" s="32" t="s">
        <v>31</v>
      </c>
      <c r="D29" s="33">
        <v>1</v>
      </c>
    </row>
    <row r="30" spans="1:4" s="30" customFormat="1" ht="15.75" thickBot="1">
      <c r="A30" s="32" t="s">
        <v>60</v>
      </c>
      <c r="B30" s="33">
        <v>1231.32</v>
      </c>
      <c r="C30" s="32" t="s">
        <v>61</v>
      </c>
      <c r="D30" s="33">
        <v>2</v>
      </c>
    </row>
    <row r="31" spans="1:4" s="30" customFormat="1" ht="15.75" thickBot="1">
      <c r="A31" s="32" t="s">
        <v>62</v>
      </c>
      <c r="B31" s="33">
        <v>1901.02</v>
      </c>
      <c r="C31" s="32" t="s">
        <v>63</v>
      </c>
      <c r="D31" s="33">
        <v>1</v>
      </c>
    </row>
    <row r="32" spans="1:4" s="30" customFormat="1" ht="15.75" thickBot="1">
      <c r="A32" s="32" t="s">
        <v>64</v>
      </c>
      <c r="B32" s="33">
        <v>20014.689999999999</v>
      </c>
      <c r="C32" s="32" t="s">
        <v>65</v>
      </c>
      <c r="D32" s="33">
        <v>1</v>
      </c>
    </row>
    <row r="33" spans="1:5" s="30" customFormat="1" ht="15.75" thickBot="1">
      <c r="A33" s="32" t="s">
        <v>66</v>
      </c>
      <c r="B33" s="33">
        <v>8165.03</v>
      </c>
      <c r="C33" s="32" t="s">
        <v>65</v>
      </c>
      <c r="D33" s="33">
        <v>1</v>
      </c>
    </row>
    <row r="34" spans="1:5" s="30" customFormat="1" ht="15.75" thickBot="1">
      <c r="A34" s="32" t="s">
        <v>67</v>
      </c>
      <c r="B34" s="33">
        <v>1745.2</v>
      </c>
      <c r="C34" s="32" t="s">
        <v>37</v>
      </c>
      <c r="D34" s="33">
        <v>8</v>
      </c>
    </row>
    <row r="35" spans="1:5" s="30" customFormat="1" ht="15.75" thickBot="1">
      <c r="A35" s="32" t="s">
        <v>68</v>
      </c>
      <c r="B35" s="33">
        <v>677.75</v>
      </c>
      <c r="C35" s="32" t="s">
        <v>29</v>
      </c>
      <c r="D35" s="33">
        <v>0.36</v>
      </c>
    </row>
    <row r="36" spans="1:5" s="30" customFormat="1" ht="15.75" thickBot="1">
      <c r="A36" s="32" t="s">
        <v>69</v>
      </c>
      <c r="B36" s="33">
        <v>588.96</v>
      </c>
      <c r="C36" s="32" t="s">
        <v>31</v>
      </c>
      <c r="D36" s="33">
        <v>4</v>
      </c>
    </row>
    <row r="37" spans="1:5" s="30" customFormat="1" ht="15.75" thickBot="1">
      <c r="A37" s="32" t="s">
        <v>70</v>
      </c>
      <c r="B37" s="33">
        <v>661.02</v>
      </c>
      <c r="C37" s="32" t="s">
        <v>31</v>
      </c>
      <c r="D37" s="33">
        <v>2</v>
      </c>
    </row>
    <row r="38" spans="1:5" s="30" customFormat="1" ht="15.75" thickBot="1">
      <c r="A38" s="32" t="s">
        <v>71</v>
      </c>
      <c r="B38" s="33">
        <v>559.66999999999996</v>
      </c>
      <c r="C38" s="32" t="s">
        <v>31</v>
      </c>
      <c r="D38" s="33">
        <v>1</v>
      </c>
    </row>
    <row r="39" spans="1:5" s="30" customFormat="1" ht="15.75" thickBot="1">
      <c r="A39" s="32" t="s">
        <v>72</v>
      </c>
      <c r="B39" s="33">
        <v>357.17</v>
      </c>
      <c r="C39" s="32" t="s">
        <v>31</v>
      </c>
      <c r="D39" s="33">
        <v>1</v>
      </c>
    </row>
    <row r="40" spans="1:5" ht="43.5" thickBot="1">
      <c r="A40" s="16" t="s">
        <v>14</v>
      </c>
      <c r="B40" s="22">
        <f>SUM(B41:B60)</f>
        <v>108297.88000000003</v>
      </c>
      <c r="C40" s="31" t="s">
        <v>32</v>
      </c>
      <c r="D40" s="15"/>
      <c r="E40" s="4" t="s">
        <v>3</v>
      </c>
    </row>
    <row r="41" spans="1:5" s="30" customFormat="1" ht="15.75" thickBot="1">
      <c r="A41" s="32" t="s">
        <v>58</v>
      </c>
      <c r="B41" s="33">
        <v>829.52</v>
      </c>
      <c r="C41" s="32" t="s">
        <v>31</v>
      </c>
      <c r="D41" s="33">
        <v>2</v>
      </c>
    </row>
    <row r="42" spans="1:5" s="30" customFormat="1" ht="15.75" thickBot="1">
      <c r="A42" s="32" t="s">
        <v>73</v>
      </c>
      <c r="B42" s="33">
        <v>491.52</v>
      </c>
      <c r="C42" s="32" t="s">
        <v>65</v>
      </c>
      <c r="D42" s="33">
        <v>1</v>
      </c>
    </row>
    <row r="43" spans="1:5" s="30" customFormat="1" ht="15.75" thickBot="1">
      <c r="A43" s="32" t="s">
        <v>33</v>
      </c>
      <c r="B43" s="33">
        <v>1907.15</v>
      </c>
      <c r="C43" s="32" t="s">
        <v>34</v>
      </c>
      <c r="D43" s="33">
        <v>5</v>
      </c>
    </row>
    <row r="44" spans="1:5" s="30" customFormat="1" ht="15.75" thickBot="1">
      <c r="A44" s="32" t="s">
        <v>33</v>
      </c>
      <c r="B44" s="33">
        <v>9278.2800000000007</v>
      </c>
      <c r="C44" s="32" t="s">
        <v>65</v>
      </c>
      <c r="D44" s="33">
        <v>11</v>
      </c>
    </row>
    <row r="45" spans="1:5" s="30" customFormat="1" ht="15.75" thickBot="1">
      <c r="A45" s="32" t="s">
        <v>35</v>
      </c>
      <c r="B45" s="33">
        <v>1117.43</v>
      </c>
      <c r="C45" s="32" t="s">
        <v>31</v>
      </c>
      <c r="D45" s="33">
        <v>1</v>
      </c>
    </row>
    <row r="46" spans="1:5" s="30" customFormat="1" ht="15.75" thickBot="1">
      <c r="A46" s="32" t="s">
        <v>36</v>
      </c>
      <c r="B46" s="33">
        <v>1393.6</v>
      </c>
      <c r="C46" s="32" t="s">
        <v>37</v>
      </c>
      <c r="D46" s="33">
        <v>10</v>
      </c>
    </row>
    <row r="47" spans="1:5" s="30" customFormat="1" ht="15.75" thickBot="1">
      <c r="A47" s="32" t="s">
        <v>36</v>
      </c>
      <c r="B47" s="33">
        <v>17842.95</v>
      </c>
      <c r="C47" s="32" t="s">
        <v>37</v>
      </c>
      <c r="D47" s="33">
        <v>27</v>
      </c>
    </row>
    <row r="48" spans="1:5" s="30" customFormat="1" ht="15.75" thickBot="1">
      <c r="A48" s="32" t="s">
        <v>74</v>
      </c>
      <c r="B48" s="33">
        <v>10141.450000000001</v>
      </c>
      <c r="C48" s="32" t="s">
        <v>65</v>
      </c>
      <c r="D48" s="33">
        <v>1</v>
      </c>
    </row>
    <row r="49" spans="1:4" s="30" customFormat="1" ht="15.75" thickBot="1">
      <c r="A49" s="32" t="s">
        <v>75</v>
      </c>
      <c r="B49" s="33">
        <v>2965.08</v>
      </c>
      <c r="C49" s="32" t="s">
        <v>37</v>
      </c>
      <c r="D49" s="33">
        <v>12</v>
      </c>
    </row>
    <row r="50" spans="1:4" s="30" customFormat="1" ht="15.75" thickBot="1">
      <c r="A50" s="32" t="s">
        <v>76</v>
      </c>
      <c r="B50" s="33">
        <v>1950.24</v>
      </c>
      <c r="C50" s="32" t="s">
        <v>77</v>
      </c>
      <c r="D50" s="33">
        <v>1</v>
      </c>
    </row>
    <row r="51" spans="1:4" s="30" customFormat="1" ht="15.75" thickBot="1">
      <c r="A51" s="32" t="s">
        <v>78</v>
      </c>
      <c r="B51" s="33">
        <v>4821.4799999999996</v>
      </c>
      <c r="C51" s="32" t="s">
        <v>31</v>
      </c>
      <c r="D51" s="33">
        <v>1</v>
      </c>
    </row>
    <row r="52" spans="1:4" s="30" customFormat="1" ht="15.75" thickBot="1">
      <c r="A52" s="32" t="s">
        <v>79</v>
      </c>
      <c r="B52" s="33">
        <v>410.74</v>
      </c>
      <c r="C52" s="32" t="s">
        <v>31</v>
      </c>
      <c r="D52" s="33">
        <v>2</v>
      </c>
    </row>
    <row r="53" spans="1:4" s="30" customFormat="1" ht="15.75" thickBot="1">
      <c r="A53" s="32" t="s">
        <v>80</v>
      </c>
      <c r="B53" s="33">
        <v>409.36</v>
      </c>
      <c r="C53" s="32" t="s">
        <v>30</v>
      </c>
      <c r="D53" s="33">
        <v>1</v>
      </c>
    </row>
    <row r="54" spans="1:4" s="30" customFormat="1" ht="15.75" thickBot="1">
      <c r="A54" s="32" t="s">
        <v>81</v>
      </c>
      <c r="B54" s="33">
        <v>1088.4000000000001</v>
      </c>
      <c r="C54" s="32" t="s">
        <v>65</v>
      </c>
      <c r="D54" s="33">
        <v>1</v>
      </c>
    </row>
    <row r="55" spans="1:4" s="30" customFormat="1" ht="15.75" thickBot="1">
      <c r="A55" s="32" t="s">
        <v>82</v>
      </c>
      <c r="B55" s="33">
        <v>16421.04</v>
      </c>
      <c r="C55" s="32" t="s">
        <v>83</v>
      </c>
      <c r="D55" s="33">
        <v>12</v>
      </c>
    </row>
    <row r="56" spans="1:4" s="30" customFormat="1" ht="15.75" thickBot="1">
      <c r="A56" s="32" t="s">
        <v>84</v>
      </c>
      <c r="B56" s="33">
        <v>2819.16</v>
      </c>
      <c r="C56" s="32" t="s">
        <v>85</v>
      </c>
      <c r="D56" s="33">
        <v>2</v>
      </c>
    </row>
    <row r="57" spans="1:4" s="30" customFormat="1" ht="15.75" thickBot="1">
      <c r="A57" s="32" t="s">
        <v>86</v>
      </c>
      <c r="B57" s="33">
        <v>28984.5</v>
      </c>
      <c r="C57" s="32" t="s">
        <v>29</v>
      </c>
      <c r="D57" s="33">
        <v>45</v>
      </c>
    </row>
    <row r="58" spans="1:4" s="30" customFormat="1" ht="15.75" thickBot="1">
      <c r="A58" s="32" t="s">
        <v>87</v>
      </c>
      <c r="B58" s="33">
        <v>1570.24</v>
      </c>
      <c r="C58" s="32" t="s">
        <v>88</v>
      </c>
      <c r="D58" s="33">
        <v>4</v>
      </c>
    </row>
    <row r="59" spans="1:4" s="30" customFormat="1" ht="15.75" thickBot="1">
      <c r="A59" s="32" t="s">
        <v>89</v>
      </c>
      <c r="B59" s="33">
        <v>2530.44</v>
      </c>
      <c r="C59" s="32" t="s">
        <v>65</v>
      </c>
      <c r="D59" s="33">
        <v>3</v>
      </c>
    </row>
    <row r="60" spans="1:4" s="30" customFormat="1" ht="15.75" thickBot="1">
      <c r="A60" s="32" t="s">
        <v>90</v>
      </c>
      <c r="B60" s="33">
        <v>1325.3</v>
      </c>
      <c r="C60" s="32" t="s">
        <v>37</v>
      </c>
      <c r="D60" s="33">
        <v>10</v>
      </c>
    </row>
    <row r="61" spans="1:4" ht="28.5">
      <c r="A61" s="16" t="s">
        <v>15</v>
      </c>
      <c r="B61" s="22">
        <v>0</v>
      </c>
      <c r="C61" s="31" t="s">
        <v>32</v>
      </c>
      <c r="D61" s="15"/>
    </row>
    <row r="62" spans="1:4" ht="28.5">
      <c r="A62" s="16" t="s">
        <v>16</v>
      </c>
      <c r="B62" s="22">
        <v>0</v>
      </c>
      <c r="C62" s="31" t="s">
        <v>32</v>
      </c>
      <c r="D62" s="15"/>
    </row>
    <row r="63" spans="1:4">
      <c r="A63" s="16" t="s">
        <v>17</v>
      </c>
      <c r="B63" s="22">
        <v>0</v>
      </c>
      <c r="C63" s="31" t="s">
        <v>32</v>
      </c>
      <c r="D63" s="15"/>
    </row>
    <row r="64" spans="1:4" ht="28.5">
      <c r="A64" s="16" t="s">
        <v>18</v>
      </c>
      <c r="B64" s="22">
        <v>0</v>
      </c>
      <c r="C64" s="31" t="s">
        <v>32</v>
      </c>
      <c r="D64" s="15"/>
    </row>
    <row r="65" spans="1:4" ht="28.5">
      <c r="A65" s="16" t="s">
        <v>19</v>
      </c>
      <c r="B65" s="22">
        <v>0</v>
      </c>
      <c r="C65" s="31" t="s">
        <v>32</v>
      </c>
      <c r="D65" s="15"/>
    </row>
    <row r="66" spans="1:4" ht="29.25" thickBot="1">
      <c r="A66" s="16" t="s">
        <v>20</v>
      </c>
      <c r="B66" s="22">
        <f>SUM(B67:B68)</f>
        <v>36663.839999999997</v>
      </c>
      <c r="C66" s="31" t="s">
        <v>32</v>
      </c>
      <c r="D66" s="15"/>
    </row>
    <row r="67" spans="1:4" s="30" customFormat="1" ht="15.75" thickBot="1">
      <c r="A67" s="32" t="s">
        <v>52</v>
      </c>
      <c r="B67" s="33">
        <v>17884.8</v>
      </c>
      <c r="C67" s="32" t="s">
        <v>29</v>
      </c>
      <c r="D67" s="33">
        <v>18630</v>
      </c>
    </row>
    <row r="68" spans="1:4" s="30" customFormat="1" ht="15.75" thickBot="1">
      <c r="A68" s="32" t="s">
        <v>53</v>
      </c>
      <c r="B68" s="33">
        <v>18779.04</v>
      </c>
      <c r="C68" s="32" t="s">
        <v>29</v>
      </c>
      <c r="D68" s="33">
        <v>18630</v>
      </c>
    </row>
    <row r="69" spans="1:4" ht="29.25" thickBot="1">
      <c r="A69" s="16" t="s">
        <v>21</v>
      </c>
      <c r="B69" s="22">
        <f>B70</f>
        <v>4513.59</v>
      </c>
      <c r="C69" s="31" t="s">
        <v>32</v>
      </c>
      <c r="D69" s="15"/>
    </row>
    <row r="70" spans="1:4" s="30" customFormat="1" ht="15.75" thickBot="1">
      <c r="A70" s="32" t="s">
        <v>44</v>
      </c>
      <c r="B70" s="33">
        <v>4513.59</v>
      </c>
      <c r="C70" s="32" t="s">
        <v>29</v>
      </c>
      <c r="D70" s="33">
        <v>774.2</v>
      </c>
    </row>
    <row r="71" spans="1:4" ht="57.75" thickBot="1">
      <c r="A71" s="16" t="s">
        <v>22</v>
      </c>
      <c r="B71" s="22">
        <f>SUM(B72:B78)</f>
        <v>112861.18000000001</v>
      </c>
      <c r="C71" s="31" t="s">
        <v>32</v>
      </c>
      <c r="D71" s="15"/>
    </row>
    <row r="72" spans="1:4" s="30" customFormat="1" ht="15.75" thickBot="1">
      <c r="A72" s="32" t="s">
        <v>45</v>
      </c>
      <c r="B72" s="33">
        <v>316.70999999999998</v>
      </c>
      <c r="C72" s="32" t="s">
        <v>29</v>
      </c>
      <c r="D72" s="33">
        <v>18630</v>
      </c>
    </row>
    <row r="73" spans="1:4" s="30" customFormat="1" ht="15.75" thickBot="1">
      <c r="A73" s="32" t="s">
        <v>46</v>
      </c>
      <c r="B73" s="33">
        <v>316.70999999999998</v>
      </c>
      <c r="C73" s="32" t="s">
        <v>29</v>
      </c>
      <c r="D73" s="33">
        <v>18630</v>
      </c>
    </row>
    <row r="74" spans="1:4" s="30" customFormat="1" ht="15.75" thickBot="1">
      <c r="A74" s="32" t="s">
        <v>47</v>
      </c>
      <c r="B74" s="33">
        <v>502.94</v>
      </c>
      <c r="C74" s="32" t="s">
        <v>31</v>
      </c>
      <c r="D74" s="33">
        <v>1</v>
      </c>
    </row>
    <row r="75" spans="1:4" s="30" customFormat="1" ht="15.75" thickBot="1">
      <c r="A75" s="32" t="s">
        <v>48</v>
      </c>
      <c r="B75" s="33">
        <v>51232.5</v>
      </c>
      <c r="C75" s="32" t="s">
        <v>29</v>
      </c>
      <c r="D75" s="33">
        <v>18630</v>
      </c>
    </row>
    <row r="76" spans="1:4" s="30" customFormat="1" ht="15.75" thickBot="1">
      <c r="A76" s="32" t="s">
        <v>49</v>
      </c>
      <c r="B76" s="33">
        <v>56188.08</v>
      </c>
      <c r="C76" s="32" t="s">
        <v>29</v>
      </c>
      <c r="D76" s="33">
        <v>18630</v>
      </c>
    </row>
    <row r="77" spans="1:4" s="30" customFormat="1" ht="15.75" thickBot="1">
      <c r="A77" s="32" t="s">
        <v>50</v>
      </c>
      <c r="B77" s="33">
        <v>3161.41</v>
      </c>
      <c r="C77" s="32" t="s">
        <v>51</v>
      </c>
      <c r="D77" s="33">
        <v>0.7</v>
      </c>
    </row>
    <row r="78" spans="1:4" s="30" customFormat="1" ht="15.75" thickBot="1">
      <c r="A78" s="32" t="s">
        <v>91</v>
      </c>
      <c r="B78" s="33">
        <v>1142.83</v>
      </c>
      <c r="C78" s="32" t="s">
        <v>31</v>
      </c>
      <c r="D78" s="33">
        <v>1</v>
      </c>
    </row>
    <row r="79" spans="1:4">
      <c r="A79" s="16" t="s">
        <v>23</v>
      </c>
      <c r="B79" s="22">
        <f>SUM(B80:B81)</f>
        <v>40613.64</v>
      </c>
      <c r="C79" s="31" t="s">
        <v>32</v>
      </c>
      <c r="D79" s="15"/>
    </row>
    <row r="80" spans="1:4" ht="30">
      <c r="A80" s="19" t="s">
        <v>28</v>
      </c>
      <c r="B80" s="23">
        <f>D80*5*12</f>
        <v>3600</v>
      </c>
      <c r="C80" s="20" t="s">
        <v>4</v>
      </c>
      <c r="D80" s="17">
        <v>60</v>
      </c>
    </row>
    <row r="81" spans="1:4">
      <c r="A81" s="19" t="s">
        <v>26</v>
      </c>
      <c r="B81" s="23">
        <f>[1]Лист1!$G$4501</f>
        <v>37013.64</v>
      </c>
      <c r="C81" s="14" t="s">
        <v>32</v>
      </c>
      <c r="D81" s="17"/>
    </row>
    <row r="82" spans="1:4">
      <c r="A82" s="13" t="s">
        <v>98</v>
      </c>
      <c r="B82" s="22">
        <f>B13+B16+B19+B21+B28+B40+B61+B62+B63+B64+B65+B66+B69+B71</f>
        <v>551816.80000000005</v>
      </c>
      <c r="C82" s="31" t="s">
        <v>32</v>
      </c>
      <c r="D82" s="15"/>
    </row>
    <row r="83" spans="1:4">
      <c r="A83" s="13" t="s">
        <v>99</v>
      </c>
      <c r="B83" s="22">
        <f>B82*1.2+B79</f>
        <v>702793.8</v>
      </c>
      <c r="C83" s="31" t="s">
        <v>32</v>
      </c>
      <c r="D83" s="15"/>
    </row>
    <row r="84" spans="1:4">
      <c r="A84" s="13" t="s">
        <v>100</v>
      </c>
      <c r="B84" s="22">
        <f>B4+B6+B9-B83</f>
        <v>583821.21</v>
      </c>
      <c r="C84" s="31" t="s">
        <v>32</v>
      </c>
      <c r="D84" s="15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Верхоленская. д. 18</vt:lpstr>
      <vt:lpstr>'Верхоленская. д. 18'!Область_печати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2018-02-28T23:25:52Z</cp:lastPrinted>
  <dcterms:created xsi:type="dcterms:W3CDTF">2016-03-18T02:51:51Z</dcterms:created>
  <dcterms:modified xsi:type="dcterms:W3CDTF">2022-02-13T23:42:35Z</dcterms:modified>
</cp:coreProperties>
</file>