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чкалова 1" sheetId="1" r:id="rId1"/>
  </sheets>
  <definedNames>
    <definedName name="_xlnm.Print_Area" localSheetId="0">'чкалова 1'!$A$1:$D$102</definedName>
  </definedNames>
  <calcPr calcId="125725"/>
</workbook>
</file>

<file path=xl/calcChain.xml><?xml version="1.0" encoding="utf-8"?>
<calcChain xmlns="http://schemas.openxmlformats.org/spreadsheetml/2006/main">
  <c r="B89" i="1"/>
  <c r="B50"/>
  <c r="B27"/>
  <c r="B81"/>
  <c r="B8" l="1"/>
  <c r="B20" l="1"/>
  <c r="B85" l="1"/>
  <c r="B16"/>
  <c r="B13"/>
  <c r="B100" l="1"/>
  <c r="B10" l="1"/>
  <c r="B9" s="1"/>
  <c r="B99"/>
  <c r="B11" l="1"/>
  <c r="B98"/>
  <c r="B101" s="1"/>
  <c r="B102" s="1"/>
</calcChain>
</file>

<file path=xl/sharedStrings.xml><?xml version="1.0" encoding="utf-8"?>
<sst xmlns="http://schemas.openxmlformats.org/spreadsheetml/2006/main" count="189" uniqueCount="119">
  <si>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</si>
  <si>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</si>
  <si>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</si>
  <si>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</si>
  <si>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</si>
  <si>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</si>
  <si>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</si>
  <si>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</si>
  <si>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</si>
  <si>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</si>
  <si>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</si>
  <si>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</si>
  <si>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</si>
  <si>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</si>
  <si>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</si>
  <si>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</si>
  <si>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</si>
  <si>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</si>
  <si>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</si>
  <si>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</si>
  <si>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</si>
  <si>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</si>
  <si>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</si>
  <si>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</si>
  <si>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</si>
  <si>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</si>
  <si>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</si>
  <si>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</si>
  <si>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Устранение свищей хомутами</t>
  </si>
  <si>
    <t xml:space="preserve">Годовая фактическая стоимость работ (услуг) </t>
  </si>
  <si>
    <t>дом</t>
  </si>
  <si>
    <t>Адрес: ул. Чкалова, д. 1</t>
  </si>
  <si>
    <t>Доходы по дому:</t>
  </si>
  <si>
    <t>Выезд а/машины по заявке</t>
  </si>
  <si>
    <t>выезд</t>
  </si>
  <si>
    <t>шт.</t>
  </si>
  <si>
    <t>Замена электрической лампы накаливания</t>
  </si>
  <si>
    <t>Осмотр подвала</t>
  </si>
  <si>
    <t>Регулировка теплоносителя</t>
  </si>
  <si>
    <t>подъезд</t>
  </si>
  <si>
    <t>руб.</t>
  </si>
  <si>
    <t>Отключение отопления</t>
  </si>
  <si>
    <t>Смена вентиля, д.32</t>
  </si>
  <si>
    <t>Начальное сальдо на 01.01.2021 г.</t>
  </si>
  <si>
    <t>Восстановление вентиляции</t>
  </si>
  <si>
    <t>Вывод летнего водопровода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</si>
  <si>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</si>
  <si>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</si>
  <si>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Закрытие/открытие стояков водоснабжения с использованием  а/м газель</t>
  </si>
  <si>
    <t>Замена калачей на водоподогревателе</t>
  </si>
  <si>
    <t>Замена стояка ХВС</t>
  </si>
  <si>
    <t>Замена части стояка ГВС, ХВС</t>
  </si>
  <si>
    <t>метр</t>
  </si>
  <si>
    <t>Замена электропатрона с материалами при открытой арматуре</t>
  </si>
  <si>
    <t>Замена электропатрона с материалом</t>
  </si>
  <si>
    <t>Запуск системы отопления</t>
  </si>
  <si>
    <t>Мелкий ремонт подвальной двери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</si>
  <si>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</si>
  <si>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</si>
  <si>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Осмотр электропроводки</t>
  </si>
  <si>
    <t>Очистка канализационной сети</t>
  </si>
  <si>
    <t>Очистка подвала, Чкалова 1</t>
  </si>
  <si>
    <t>Покраска забора, скамеек, ул. Чкалова, д. 1</t>
  </si>
  <si>
    <t>Покраска и теплоизоляция розливов и тепловых узлов, Чкалова 1</t>
  </si>
  <si>
    <t>Покраска элементов детс. площадки придом. терр-рии, ул. Чкалова, д. 1</t>
  </si>
  <si>
    <t>Прокладка электрокабеля АВВГ 2*2,5 мм2</t>
  </si>
  <si>
    <t>Промывка водоподогревателя</t>
  </si>
  <si>
    <t>Промывка канализационного выпуска</t>
  </si>
  <si>
    <t>Ремонт вентелей до 32 д.</t>
  </si>
  <si>
    <t>Ремонт дверных полотен</t>
  </si>
  <si>
    <t>Ремонт доводчика</t>
  </si>
  <si>
    <t>Ремонт межпанельных швов, ул. Чкалова, д.1</t>
  </si>
  <si>
    <t>Ремонт продухов</t>
  </si>
  <si>
    <t>Ремонт стояка ГВС</t>
  </si>
  <si>
    <t>1 кв.</t>
  </si>
  <si>
    <t>Ремонт труб ГВС</t>
  </si>
  <si>
    <t>Сброс воздуха со стояков отопления с использованием а/м газель</t>
  </si>
  <si>
    <t>Смена вентиля д. 20 мм</t>
  </si>
  <si>
    <t>Смена вентиля до 20 мм</t>
  </si>
  <si>
    <t>Содержание ДРС 1,2 кв. 2021 г. коэф.0,8;0,85;0,9;1</t>
  </si>
  <si>
    <t>Содержание ДРС 3,4 кв. 2021 г. коэф.0,8;0,85;0,9;1</t>
  </si>
  <si>
    <t>Уборка МОП 1,2 кв. 2021 г. К=0,8</t>
  </si>
  <si>
    <t>Уборка МОП 3,4 кв. 2021 г. К=0,8</t>
  </si>
  <si>
    <t>Уборка елок с придомовых территорий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</si>
  <si>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</si>
  <si>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</si>
  <si>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</si>
  <si>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</si>
  <si>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Установка с изготовлением металл. зонта на стояк канализации д. 200</t>
  </si>
  <si>
    <t>Установка светильников с датчиком на движение</t>
  </si>
  <si>
    <t>шт</t>
  </si>
  <si>
    <t>Утепление вентпродухов изовером</t>
  </si>
  <si>
    <t>Утепление тамбурных дверей пенофолом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</si>
  <si>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</si>
  <si>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</si>
  <si>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Чистка водоподогревателя</t>
  </si>
  <si>
    <t>Чистка фильтра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</si>
  <si>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</si>
  <si>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</si>
  <si>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полотенцесушителя</t>
  </si>
  <si>
    <t>замена электрической лампы накаливания</t>
  </si>
  <si>
    <t>замер температуры воздуха в кв.</t>
  </si>
  <si>
    <t>помещ</t>
  </si>
  <si>
    <t>замеры темпер. воздуха в квартире и подвале</t>
  </si>
  <si>
    <t>замер</t>
  </si>
  <si>
    <t>исполнение заявок не связанных с ремонтом</t>
  </si>
  <si>
    <t>санитарная обрезка ветвей деревьев</t>
  </si>
  <si>
    <t>установка пружины</t>
  </si>
  <si>
    <t>частичная замена стояка ГВС</t>
  </si>
  <si>
    <t>частичная замена трубы КНС с тройником (раскр и закр. штробы со снят у</t>
  </si>
  <si>
    <t>квартира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</si>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</sst>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3" applyFont="1" applyFill="1" applyAlignment="1">
      <alignment horizontal="center" vertical="center"/>
    </xf>
    <xf numFmtId="0" fontId="10" fillId="0" borderId="2" xfId="1" applyFont="1" applyFill="1" applyBorder="1" applyAlignment="1">
      <alignment horizontal="left" vertical="center"/>
    </xf>
    <xf numFmtId="0" fontId="11" fillId="0" borderId="2" xfId="2" applyFont="1" applyFill="1" applyBorder="1" applyAlignment="1" applyProtection="1">
      <alignment horizontal="center" vertical="center"/>
    </xf>
    <xf numFmtId="164" fontId="10" fillId="0" borderId="2" xfId="3" applyFont="1" applyFill="1" applyBorder="1" applyAlignment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164" fontId="10" fillId="0" borderId="2" xfId="3" applyFont="1" applyFill="1" applyBorder="1" applyAlignment="1">
      <alignment horizontal="center" vertical="center" wrapText="1"/>
    </xf>
    <xf numFmtId="164" fontId="6" fillId="0" borderId="2" xfId="3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left" vertical="center"/>
    </xf>
    <xf numFmtId="164" fontId="10" fillId="3" borderId="2" xfId="3" applyFont="1" applyFill="1" applyBorder="1" applyAlignment="1">
      <alignment horizontal="center" vertical="center" wrapText="1"/>
    </xf>
    <xf numFmtId="164" fontId="10" fillId="3" borderId="2" xfId="3" applyFont="1" applyFill="1" applyBorder="1" applyAlignment="1">
      <alignment horizontal="center" vertical="center"/>
    </xf>
    <xf numFmtId="0" fontId="2" fillId="3" borderId="0" xfId="0" applyFont="1" applyFill="1"/>
    <xf numFmtId="0" fontId="12" fillId="3" borderId="2" xfId="1" applyFont="1" applyFill="1" applyBorder="1" applyAlignment="1">
      <alignment horizontal="left" vertical="center"/>
    </xf>
    <xf numFmtId="164" fontId="12" fillId="3" borderId="2" xfId="3" applyFont="1" applyFill="1" applyBorder="1" applyAlignment="1">
      <alignment horizontal="center" vertical="center" wrapText="1"/>
    </xf>
    <xf numFmtId="164" fontId="12" fillId="3" borderId="2" xfId="3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164" fontId="4" fillId="3" borderId="2" xfId="3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2" xfId="3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2" fillId="3" borderId="2" xfId="3" applyFont="1" applyFill="1" applyBorder="1" applyAlignment="1">
      <alignment horizontal="center" vertical="center" wrapText="1"/>
    </xf>
    <xf numFmtId="164" fontId="4" fillId="3" borderId="2" xfId="3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3" borderId="0" xfId="0" applyFont="1" applyFill="1"/>
    <xf numFmtId="0" fontId="0" fillId="0" borderId="0" xfId="0"/>
    <xf numFmtId="0" fontId="12" fillId="3" borderId="2" xfId="2" applyFont="1" applyFill="1" applyBorder="1" applyAlignment="1" applyProtection="1">
      <alignment horizontal="center" vertical="center"/>
    </xf>
    <xf numFmtId="49" fontId="0" fillId="0" borderId="4" xfId="0" applyNumberFormat="1" applyFill="1" applyBorder="1"/>
    <xf numFmtId="165" fontId="0" fillId="0" borderId="4" xfId="0" applyNumberFormat="1" applyFill="1" applyBorder="1"/>
    <xf numFmtId="0" fontId="10" fillId="0" borderId="5" xfId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64" fontId="8" fillId="0" borderId="3" xfId="3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topLeftCell="A82" workbookViewId="0">
      <selection activeCell="G100" sqref="G100"/>
    </sheetView>
  </sheetViews>
  <sheetFormatPr defaultRowHeight="15"/>
  <cols>
    <col min="1" max="1" width="62.28515625" style="12" customWidth="1"/>
    <col min="2" max="2" width="20.42578125" style="2" customWidth="1"/>
    <col min="3" max="3" width="12.140625" style="3" customWidth="1"/>
    <col min="4" max="4" width="26.28515625" style="2" customWidth="1"/>
    <col min="5" max="5" width="0" style="1" hidden="1" customWidth="1"/>
    <col min="6" max="6" width="9.140625" style="1"/>
    <col min="7" max="7" width="10" style="1" bestFit="1" customWidth="1"/>
    <col min="8" max="16384" width="9.140625" style="1"/>
  </cols>
  <sheetData>
    <row r="1" spans="1:4" s="13" customFormat="1" ht="66.75" customHeight="1">
      <c r="A1" s="44" t="s">
        <v>8</v>
      </c>
      <c r="B1" s="44"/>
      <c r="C1" s="44"/>
      <c r="D1" s="44"/>
    </row>
    <row r="2" spans="1:4" s="13" customFormat="1" ht="15.75">
      <c r="A2" s="14" t="s">
        <v>31</v>
      </c>
      <c r="B2" s="46" t="s">
        <v>111</v>
      </c>
      <c r="C2" s="46"/>
      <c r="D2" s="15"/>
    </row>
    <row r="3" spans="1:4" ht="57">
      <c r="A3" s="16" t="s">
        <v>2</v>
      </c>
      <c r="B3" s="20" t="s">
        <v>29</v>
      </c>
      <c r="C3" s="17" t="s">
        <v>0</v>
      </c>
      <c r="D3" s="18" t="s">
        <v>1</v>
      </c>
    </row>
    <row r="4" spans="1:4">
      <c r="A4" s="43" t="s">
        <v>43</v>
      </c>
      <c r="B4" s="20">
        <v>1228674.5755999996</v>
      </c>
      <c r="C4" s="17" t="s">
        <v>40</v>
      </c>
      <c r="D4" s="18"/>
    </row>
    <row r="5" spans="1:4" s="25" customFormat="1">
      <c r="A5" s="47" t="s">
        <v>32</v>
      </c>
      <c r="B5" s="48"/>
      <c r="C5" s="48"/>
      <c r="D5" s="49"/>
    </row>
    <row r="6" spans="1:4" s="25" customFormat="1">
      <c r="A6" s="22" t="s">
        <v>112</v>
      </c>
      <c r="B6" s="23">
        <v>1067159.82</v>
      </c>
      <c r="C6" s="40" t="s">
        <v>40</v>
      </c>
      <c r="D6" s="24"/>
    </row>
    <row r="7" spans="1:4" s="25" customFormat="1">
      <c r="A7" s="22" t="s">
        <v>113</v>
      </c>
      <c r="B7" s="23">
        <v>1195293.69</v>
      </c>
      <c r="C7" s="40" t="s">
        <v>40</v>
      </c>
      <c r="D7" s="24"/>
    </row>
    <row r="8" spans="1:4" s="25" customFormat="1">
      <c r="A8" s="22" t="s">
        <v>114</v>
      </c>
      <c r="B8" s="23">
        <f>B7-B6</f>
        <v>128133.86999999988</v>
      </c>
      <c r="C8" s="40" t="s">
        <v>40</v>
      </c>
      <c r="D8" s="24"/>
    </row>
    <row r="9" spans="1:4" s="25" customFormat="1">
      <c r="A9" s="22" t="s">
        <v>9</v>
      </c>
      <c r="B9" s="23">
        <f>B10</f>
        <v>13543.68</v>
      </c>
      <c r="C9" s="40" t="s">
        <v>40</v>
      </c>
      <c r="D9" s="24"/>
    </row>
    <row r="10" spans="1:4" s="25" customFormat="1">
      <c r="A10" s="26" t="s">
        <v>10</v>
      </c>
      <c r="B10" s="27">
        <f>528.64*12+600*12</f>
        <v>13543.68</v>
      </c>
      <c r="C10" s="40" t="s">
        <v>40</v>
      </c>
      <c r="D10" s="28"/>
    </row>
    <row r="11" spans="1:4" s="25" customFormat="1">
      <c r="A11" s="29" t="s">
        <v>115</v>
      </c>
      <c r="B11" s="24">
        <f>B6+B9-B10</f>
        <v>1067159.82</v>
      </c>
      <c r="C11" s="40" t="s">
        <v>40</v>
      </c>
      <c r="D11" s="28"/>
    </row>
    <row r="12" spans="1:4" s="25" customFormat="1">
      <c r="A12" s="45" t="s">
        <v>11</v>
      </c>
      <c r="B12" s="45"/>
      <c r="C12" s="45"/>
      <c r="D12" s="45"/>
    </row>
    <row r="13" spans="1:4" s="25" customFormat="1" ht="15.75" thickBot="1">
      <c r="A13" s="30" t="s">
        <v>12</v>
      </c>
      <c r="B13" s="31">
        <f>B14+B15</f>
        <v>184453.74</v>
      </c>
      <c r="C13" s="32"/>
      <c r="D13" s="33"/>
    </row>
    <row r="14" spans="1:4" s="39" customFormat="1" ht="15.75" thickBot="1">
      <c r="A14" s="41" t="s">
        <v>86</v>
      </c>
      <c r="B14" s="42">
        <v>89511.12</v>
      </c>
      <c r="C14" s="41" t="s">
        <v>4</v>
      </c>
      <c r="D14" s="42">
        <v>21726</v>
      </c>
    </row>
    <row r="15" spans="1:4" s="39" customFormat="1" ht="15.75" thickBot="1">
      <c r="A15" s="41" t="s">
        <v>87</v>
      </c>
      <c r="B15" s="42">
        <v>94942.62</v>
      </c>
      <c r="C15" s="41" t="s">
        <v>4</v>
      </c>
      <c r="D15" s="42">
        <v>21726</v>
      </c>
    </row>
    <row r="16" spans="1:4" s="25" customFormat="1" ht="29.25" thickBot="1">
      <c r="A16" s="30" t="s">
        <v>13</v>
      </c>
      <c r="B16" s="31">
        <f>B18+B17</f>
        <v>85274.52</v>
      </c>
      <c r="C16" s="32"/>
      <c r="D16" s="33"/>
    </row>
    <row r="17" spans="1:4" s="39" customFormat="1" ht="15.75" thickBot="1">
      <c r="A17" s="41" t="s">
        <v>81</v>
      </c>
      <c r="B17" s="42">
        <v>41279.4</v>
      </c>
      <c r="C17" s="41" t="s">
        <v>4</v>
      </c>
      <c r="D17" s="42">
        <v>21726</v>
      </c>
    </row>
    <row r="18" spans="1:4" s="39" customFormat="1" ht="15.75" thickBot="1">
      <c r="A18" s="41" t="s">
        <v>82</v>
      </c>
      <c r="B18" s="42">
        <v>43995.12</v>
      </c>
      <c r="C18" s="41" t="s">
        <v>4</v>
      </c>
      <c r="D18" s="42">
        <v>21726</v>
      </c>
    </row>
    <row r="19" spans="1:4" s="25" customFormat="1" ht="28.5">
      <c r="A19" s="30" t="s">
        <v>14</v>
      </c>
      <c r="B19" s="31">
        <v>0</v>
      </c>
      <c r="C19" s="34"/>
      <c r="D19" s="35"/>
    </row>
    <row r="20" spans="1:4" s="25" customFormat="1" ht="43.5" thickBot="1">
      <c r="A20" s="30" t="s">
        <v>15</v>
      </c>
      <c r="B20" s="31">
        <f>SUM(B21:B26)</f>
        <v>25419.42</v>
      </c>
      <c r="C20" s="32"/>
      <c r="D20" s="33"/>
    </row>
    <row r="21" spans="1:4" s="39" customFormat="1" ht="15.75" thickBot="1">
      <c r="A21" s="41" t="s">
        <v>46</v>
      </c>
      <c r="B21" s="42">
        <v>2172.6</v>
      </c>
      <c r="C21" s="41" t="s">
        <v>4</v>
      </c>
      <c r="D21" s="42">
        <v>21726</v>
      </c>
    </row>
    <row r="22" spans="1:4" s="39" customFormat="1" ht="15.75" thickBot="1">
      <c r="A22" s="41" t="s">
        <v>47</v>
      </c>
      <c r="B22" s="42">
        <v>2172.6</v>
      </c>
      <c r="C22" s="41" t="s">
        <v>4</v>
      </c>
      <c r="D22" s="42">
        <v>21726</v>
      </c>
    </row>
    <row r="23" spans="1:4" s="39" customFormat="1" ht="15.75" thickBot="1">
      <c r="A23" s="41" t="s">
        <v>93</v>
      </c>
      <c r="B23" s="42">
        <v>1955.34</v>
      </c>
      <c r="C23" s="41" t="s">
        <v>4</v>
      </c>
      <c r="D23" s="42">
        <v>21726</v>
      </c>
    </row>
    <row r="24" spans="1:4" s="39" customFormat="1" ht="15.75" thickBot="1">
      <c r="A24" s="41" t="s">
        <v>94</v>
      </c>
      <c r="B24" s="42">
        <v>1955.34</v>
      </c>
      <c r="C24" s="41" t="s">
        <v>4</v>
      </c>
      <c r="D24" s="42">
        <v>21726</v>
      </c>
    </row>
    <row r="25" spans="1:4" s="39" customFormat="1" ht="15.75" thickBot="1">
      <c r="A25" s="41" t="s">
        <v>97</v>
      </c>
      <c r="B25" s="42">
        <v>8255.8799999999992</v>
      </c>
      <c r="C25" s="41" t="s">
        <v>4</v>
      </c>
      <c r="D25" s="42">
        <v>21726</v>
      </c>
    </row>
    <row r="26" spans="1:4" s="39" customFormat="1" ht="15.75" thickBot="1">
      <c r="A26" s="41" t="s">
        <v>98</v>
      </c>
      <c r="B26" s="42">
        <v>8907.66</v>
      </c>
      <c r="C26" s="41" t="s">
        <v>4</v>
      </c>
      <c r="D26" s="42">
        <v>21726</v>
      </c>
    </row>
    <row r="27" spans="1:4" s="25" customFormat="1" ht="43.5" thickBot="1">
      <c r="A27" s="30" t="s">
        <v>16</v>
      </c>
      <c r="B27" s="36">
        <f>SUM(B28:B49)</f>
        <v>294815.86999999994</v>
      </c>
      <c r="C27" s="37"/>
      <c r="D27" s="37"/>
    </row>
    <row r="28" spans="1:4" s="39" customFormat="1" ht="15.75" thickBot="1">
      <c r="A28" s="41" t="s">
        <v>55</v>
      </c>
      <c r="B28" s="42">
        <v>1117</v>
      </c>
      <c r="C28" s="41" t="s">
        <v>35</v>
      </c>
      <c r="D28" s="42">
        <v>1</v>
      </c>
    </row>
    <row r="29" spans="1:4" s="39" customFormat="1" ht="15.75" thickBot="1">
      <c r="A29" s="41" t="s">
        <v>37</v>
      </c>
      <c r="B29" s="42">
        <v>1686.96</v>
      </c>
      <c r="C29" s="41" t="s">
        <v>30</v>
      </c>
      <c r="D29" s="42">
        <v>2</v>
      </c>
    </row>
    <row r="30" spans="1:4" s="39" customFormat="1" ht="15.75" thickBot="1">
      <c r="A30" s="41" t="s">
        <v>63</v>
      </c>
      <c r="B30" s="42">
        <v>132703.29999999999</v>
      </c>
      <c r="C30" s="41" t="s">
        <v>30</v>
      </c>
      <c r="D30" s="42">
        <v>1</v>
      </c>
    </row>
    <row r="31" spans="1:4" s="39" customFormat="1" ht="15.75" thickBot="1">
      <c r="A31" s="41" t="s">
        <v>36</v>
      </c>
      <c r="B31" s="42">
        <v>373.88</v>
      </c>
      <c r="C31" s="41" t="s">
        <v>35</v>
      </c>
      <c r="D31" s="42">
        <v>3</v>
      </c>
    </row>
    <row r="32" spans="1:4" s="39" customFormat="1" ht="15.75" thickBot="1">
      <c r="A32" s="41" t="s">
        <v>53</v>
      </c>
      <c r="B32" s="42">
        <v>4150.9799999999996</v>
      </c>
      <c r="C32" s="41" t="s">
        <v>35</v>
      </c>
      <c r="D32" s="42">
        <v>18</v>
      </c>
    </row>
    <row r="33" spans="1:4" s="39" customFormat="1" ht="15.75" thickBot="1">
      <c r="A33" s="41" t="s">
        <v>54</v>
      </c>
      <c r="B33" s="42">
        <v>489.9</v>
      </c>
      <c r="C33" s="41" t="s">
        <v>35</v>
      </c>
      <c r="D33" s="42">
        <v>1</v>
      </c>
    </row>
    <row r="34" spans="1:4" s="39" customFormat="1" ht="15.75" thickBot="1">
      <c r="A34" s="41" t="s">
        <v>56</v>
      </c>
      <c r="B34" s="42">
        <v>352.95</v>
      </c>
      <c r="C34" s="41" t="s">
        <v>35</v>
      </c>
      <c r="D34" s="42">
        <v>1</v>
      </c>
    </row>
    <row r="35" spans="1:4" s="39" customFormat="1" ht="15.75" thickBot="1">
      <c r="A35" s="41" t="s">
        <v>59</v>
      </c>
      <c r="B35" s="42">
        <v>1671.04</v>
      </c>
      <c r="C35" s="41" t="s">
        <v>30</v>
      </c>
      <c r="D35" s="42">
        <v>4</v>
      </c>
    </row>
    <row r="36" spans="1:4" s="39" customFormat="1" ht="15.75" thickBot="1">
      <c r="A36" s="41" t="s">
        <v>61</v>
      </c>
      <c r="B36" s="42">
        <v>28895.37</v>
      </c>
      <c r="C36" s="41" t="s">
        <v>30</v>
      </c>
      <c r="D36" s="42">
        <v>1</v>
      </c>
    </row>
    <row r="37" spans="1:4" s="39" customFormat="1" ht="15.75" thickBot="1">
      <c r="A37" s="41" t="s">
        <v>65</v>
      </c>
      <c r="B37" s="42">
        <v>19633.5</v>
      </c>
      <c r="C37" s="41" t="s">
        <v>5</v>
      </c>
      <c r="D37" s="42">
        <v>90</v>
      </c>
    </row>
    <row r="38" spans="1:4" s="39" customFormat="1" ht="15.75" thickBot="1">
      <c r="A38" s="41" t="s">
        <v>69</v>
      </c>
      <c r="B38" s="42">
        <v>1034.98</v>
      </c>
      <c r="C38" s="41" t="s">
        <v>35</v>
      </c>
      <c r="D38" s="42">
        <v>1</v>
      </c>
    </row>
    <row r="39" spans="1:4" s="39" customFormat="1" ht="15.75" thickBot="1">
      <c r="A39" s="41" t="s">
        <v>70</v>
      </c>
      <c r="B39" s="42">
        <v>494.78</v>
      </c>
      <c r="C39" s="41" t="s">
        <v>35</v>
      </c>
      <c r="D39" s="42">
        <v>1</v>
      </c>
    </row>
    <row r="40" spans="1:4" s="39" customFormat="1" ht="15.75" thickBot="1">
      <c r="A40" s="41" t="s">
        <v>71</v>
      </c>
      <c r="B40" s="42">
        <v>79822</v>
      </c>
      <c r="C40" s="41" t="s">
        <v>35</v>
      </c>
      <c r="D40" s="42">
        <v>1</v>
      </c>
    </row>
    <row r="41" spans="1:4" s="39" customFormat="1" ht="15.75" thickBot="1">
      <c r="A41" s="41" t="s">
        <v>72</v>
      </c>
      <c r="B41" s="42">
        <v>1238.82</v>
      </c>
      <c r="C41" s="41" t="s">
        <v>35</v>
      </c>
      <c r="D41" s="42">
        <v>1</v>
      </c>
    </row>
    <row r="42" spans="1:4" s="39" customFormat="1" ht="15.75" thickBot="1">
      <c r="A42" s="41" t="s">
        <v>88</v>
      </c>
      <c r="B42" s="42">
        <v>4879.29</v>
      </c>
      <c r="C42" s="41" t="s">
        <v>35</v>
      </c>
      <c r="D42" s="42">
        <v>3</v>
      </c>
    </row>
    <row r="43" spans="1:4" s="39" customFormat="1" ht="15.75" thickBot="1">
      <c r="A43" s="41" t="s">
        <v>89</v>
      </c>
      <c r="B43" s="42">
        <v>1032.8499999999999</v>
      </c>
      <c r="C43" s="41" t="s">
        <v>90</v>
      </c>
      <c r="D43" s="42">
        <v>1</v>
      </c>
    </row>
    <row r="44" spans="1:4" s="39" customFormat="1" ht="15.75" thickBot="1">
      <c r="A44" s="41" t="s">
        <v>100</v>
      </c>
      <c r="B44" s="42">
        <v>4417.2</v>
      </c>
      <c r="C44" s="41" t="s">
        <v>35</v>
      </c>
      <c r="D44" s="42">
        <v>30</v>
      </c>
    </row>
    <row r="45" spans="1:4" s="39" customFormat="1" ht="15.75" thickBot="1">
      <c r="A45" s="41" t="s">
        <v>101</v>
      </c>
      <c r="B45" s="42">
        <v>510.54</v>
      </c>
      <c r="C45" s="41" t="s">
        <v>102</v>
      </c>
      <c r="D45" s="42">
        <v>2</v>
      </c>
    </row>
    <row r="46" spans="1:4" s="39" customFormat="1" ht="15.75" thickBot="1">
      <c r="A46" s="41" t="s">
        <v>103</v>
      </c>
      <c r="B46" s="42">
        <v>3122.58</v>
      </c>
      <c r="C46" s="41" t="s">
        <v>104</v>
      </c>
      <c r="D46" s="42">
        <v>8</v>
      </c>
    </row>
    <row r="47" spans="1:4" s="39" customFormat="1" ht="15.75" thickBot="1">
      <c r="A47" s="41" t="s">
        <v>105</v>
      </c>
      <c r="B47" s="42">
        <v>4477.3599999999997</v>
      </c>
      <c r="C47" s="41" t="s">
        <v>35</v>
      </c>
      <c r="D47" s="42">
        <v>8</v>
      </c>
    </row>
    <row r="48" spans="1:4" s="39" customFormat="1" ht="15.75" thickBot="1">
      <c r="A48" s="41" t="s">
        <v>92</v>
      </c>
      <c r="B48" s="42">
        <v>2353.42</v>
      </c>
      <c r="C48" s="41" t="s">
        <v>4</v>
      </c>
      <c r="D48" s="42">
        <v>2</v>
      </c>
    </row>
    <row r="49" spans="1:5" s="39" customFormat="1" ht="15.75" thickBot="1">
      <c r="A49" s="41" t="s">
        <v>107</v>
      </c>
      <c r="B49" s="42">
        <v>357.17</v>
      </c>
      <c r="C49" s="41" t="s">
        <v>35</v>
      </c>
      <c r="D49" s="42">
        <v>1</v>
      </c>
    </row>
    <row r="50" spans="1:5" s="25" customFormat="1" ht="43.5" thickBot="1">
      <c r="A50" s="30" t="s">
        <v>17</v>
      </c>
      <c r="B50" s="31">
        <f>SUM(B51:B77)</f>
        <v>227730.03000000003</v>
      </c>
      <c r="C50" s="32"/>
      <c r="D50" s="33"/>
      <c r="E50" s="38" t="s">
        <v>3</v>
      </c>
    </row>
    <row r="51" spans="1:5" s="39" customFormat="1" ht="15.75" thickBot="1">
      <c r="A51" s="41" t="s">
        <v>73</v>
      </c>
      <c r="B51" s="42">
        <v>3668.78</v>
      </c>
      <c r="C51" s="41" t="s">
        <v>74</v>
      </c>
      <c r="D51" s="42">
        <v>1</v>
      </c>
    </row>
    <row r="52" spans="1:5" s="39" customFormat="1" ht="15.75" thickBot="1">
      <c r="A52" s="41" t="s">
        <v>75</v>
      </c>
      <c r="B52" s="42">
        <v>810.22</v>
      </c>
      <c r="C52" s="41" t="s">
        <v>5</v>
      </c>
      <c r="D52" s="42">
        <v>1</v>
      </c>
    </row>
    <row r="53" spans="1:5" s="39" customFormat="1" ht="15.75" thickBot="1">
      <c r="A53" s="41" t="s">
        <v>76</v>
      </c>
      <c r="B53" s="42">
        <v>9723</v>
      </c>
      <c r="C53" s="41" t="s">
        <v>18</v>
      </c>
      <c r="D53" s="42">
        <v>14</v>
      </c>
    </row>
    <row r="54" spans="1:5" s="39" customFormat="1" ht="15.75" thickBot="1">
      <c r="A54" s="41" t="s">
        <v>77</v>
      </c>
      <c r="B54" s="42">
        <v>2849.4</v>
      </c>
      <c r="C54" s="41" t="s">
        <v>35</v>
      </c>
      <c r="D54" s="42">
        <v>2</v>
      </c>
    </row>
    <row r="55" spans="1:5" s="39" customFormat="1" ht="15.75" thickBot="1">
      <c r="A55" s="41" t="s">
        <v>78</v>
      </c>
      <c r="B55" s="42">
        <v>4879.92</v>
      </c>
      <c r="C55" s="41" t="s">
        <v>35</v>
      </c>
      <c r="D55" s="42">
        <v>8</v>
      </c>
    </row>
    <row r="56" spans="1:5" s="39" customFormat="1" ht="15.75" thickBot="1">
      <c r="A56" s="41" t="s">
        <v>42</v>
      </c>
      <c r="B56" s="42">
        <v>1908.82</v>
      </c>
      <c r="C56" s="41" t="s">
        <v>35</v>
      </c>
      <c r="D56" s="42">
        <v>2</v>
      </c>
    </row>
    <row r="57" spans="1:5" s="39" customFormat="1" ht="15.75" thickBot="1">
      <c r="A57" s="41" t="s">
        <v>41</v>
      </c>
      <c r="B57" s="42">
        <v>1117.43</v>
      </c>
      <c r="C57" s="41" t="s">
        <v>35</v>
      </c>
      <c r="D57" s="42">
        <v>1</v>
      </c>
    </row>
    <row r="58" spans="1:5" s="39" customFormat="1" ht="15.75" thickBot="1">
      <c r="A58" s="41" t="s">
        <v>60</v>
      </c>
      <c r="B58" s="42">
        <v>1672.32</v>
      </c>
      <c r="C58" s="41" t="s">
        <v>5</v>
      </c>
      <c r="D58" s="42">
        <v>12</v>
      </c>
    </row>
    <row r="59" spans="1:5" s="39" customFormat="1" ht="15.75" thickBot="1">
      <c r="A59" s="41" t="s">
        <v>60</v>
      </c>
      <c r="B59" s="42">
        <v>5947.65</v>
      </c>
      <c r="C59" s="41" t="s">
        <v>5</v>
      </c>
      <c r="D59" s="42">
        <v>9</v>
      </c>
    </row>
    <row r="60" spans="1:5" s="39" customFormat="1" ht="15.75" thickBot="1">
      <c r="A60" s="41" t="s">
        <v>60</v>
      </c>
      <c r="B60" s="42">
        <v>16521.25</v>
      </c>
      <c r="C60" s="41" t="s">
        <v>5</v>
      </c>
      <c r="D60" s="42">
        <v>25</v>
      </c>
    </row>
    <row r="61" spans="1:5" s="39" customFormat="1" ht="15.75" thickBot="1">
      <c r="A61" s="41" t="s">
        <v>66</v>
      </c>
      <c r="B61" s="42">
        <v>6959.83</v>
      </c>
      <c r="C61" s="41" t="s">
        <v>35</v>
      </c>
      <c r="D61" s="42">
        <v>1</v>
      </c>
    </row>
    <row r="62" spans="1:5" s="39" customFormat="1" ht="15.75" thickBot="1">
      <c r="A62" s="41" t="s">
        <v>67</v>
      </c>
      <c r="B62" s="42">
        <v>5282.24</v>
      </c>
      <c r="C62" s="41" t="s">
        <v>39</v>
      </c>
      <c r="D62" s="42">
        <v>2</v>
      </c>
    </row>
    <row r="63" spans="1:5" s="39" customFormat="1" ht="15.75" thickBot="1">
      <c r="A63" s="41" t="s">
        <v>38</v>
      </c>
      <c r="B63" s="42">
        <v>847.16</v>
      </c>
      <c r="C63" s="41" t="s">
        <v>35</v>
      </c>
      <c r="D63" s="42">
        <v>1</v>
      </c>
    </row>
    <row r="64" spans="1:5" s="39" customFormat="1" ht="15.75" thickBot="1">
      <c r="A64" s="41" t="s">
        <v>68</v>
      </c>
      <c r="B64" s="42">
        <v>1305.03</v>
      </c>
      <c r="C64" s="41" t="s">
        <v>35</v>
      </c>
      <c r="D64" s="42">
        <v>3</v>
      </c>
    </row>
    <row r="65" spans="1:4" s="39" customFormat="1" ht="15.75" thickBot="1">
      <c r="A65" s="41" t="s">
        <v>48</v>
      </c>
      <c r="B65" s="42">
        <v>2884.35</v>
      </c>
      <c r="C65" s="41" t="s">
        <v>18</v>
      </c>
      <c r="D65" s="42">
        <v>5</v>
      </c>
    </row>
    <row r="66" spans="1:4" s="39" customFormat="1" ht="15.75" thickBot="1">
      <c r="A66" s="41" t="s">
        <v>49</v>
      </c>
      <c r="B66" s="42">
        <v>82595.25</v>
      </c>
      <c r="C66" s="41" t="s">
        <v>35</v>
      </c>
      <c r="D66" s="42">
        <v>5</v>
      </c>
    </row>
    <row r="67" spans="1:4" s="39" customFormat="1" ht="15.75" thickBot="1">
      <c r="A67" s="41" t="s">
        <v>50</v>
      </c>
      <c r="B67" s="42">
        <v>29078</v>
      </c>
      <c r="C67" s="41" t="s">
        <v>5</v>
      </c>
      <c r="D67" s="42">
        <v>14</v>
      </c>
    </row>
    <row r="68" spans="1:4" s="39" customFormat="1" ht="15.75" thickBot="1">
      <c r="A68" s="41" t="s">
        <v>51</v>
      </c>
      <c r="B68" s="42">
        <v>21823.14</v>
      </c>
      <c r="C68" s="41" t="s">
        <v>52</v>
      </c>
      <c r="D68" s="42">
        <v>10</v>
      </c>
    </row>
    <row r="69" spans="1:4" s="39" customFormat="1" ht="15.75" thickBot="1">
      <c r="A69" s="41" t="s">
        <v>45</v>
      </c>
      <c r="B69" s="42">
        <v>1405.88</v>
      </c>
      <c r="C69" s="41" t="s">
        <v>35</v>
      </c>
      <c r="D69" s="42">
        <v>1</v>
      </c>
    </row>
    <row r="70" spans="1:4" s="39" customFormat="1" ht="15.75" thickBot="1">
      <c r="A70" s="41" t="s">
        <v>33</v>
      </c>
      <c r="B70" s="42">
        <v>567.15</v>
      </c>
      <c r="C70" s="41" t="s">
        <v>34</v>
      </c>
      <c r="D70" s="42">
        <v>1</v>
      </c>
    </row>
    <row r="71" spans="1:4" s="39" customFormat="1" ht="15.75" thickBot="1">
      <c r="A71" s="41" t="s">
        <v>33</v>
      </c>
      <c r="B71" s="42">
        <v>2268.6</v>
      </c>
      <c r="C71" s="41" t="s">
        <v>34</v>
      </c>
      <c r="D71" s="42">
        <v>4</v>
      </c>
    </row>
    <row r="72" spans="1:4" s="39" customFormat="1" ht="15.75" thickBot="1">
      <c r="A72" s="41" t="s">
        <v>108</v>
      </c>
      <c r="B72" s="42">
        <v>9644.2800000000007</v>
      </c>
      <c r="C72" s="41" t="s">
        <v>5</v>
      </c>
      <c r="D72" s="42">
        <v>4</v>
      </c>
    </row>
    <row r="73" spans="1:4" s="39" customFormat="1" ht="15.75" thickBot="1">
      <c r="A73" s="41" t="s">
        <v>109</v>
      </c>
      <c r="B73" s="42">
        <v>2892.67</v>
      </c>
      <c r="C73" s="41" t="s">
        <v>110</v>
      </c>
      <c r="D73" s="42">
        <v>1</v>
      </c>
    </row>
    <row r="74" spans="1:4" s="39" customFormat="1" ht="15.75" thickBot="1">
      <c r="A74" s="41" t="s">
        <v>28</v>
      </c>
      <c r="B74" s="42">
        <v>1281.6600000000001</v>
      </c>
      <c r="C74" s="41" t="s">
        <v>35</v>
      </c>
      <c r="D74" s="42">
        <v>3</v>
      </c>
    </row>
    <row r="75" spans="1:4" s="39" customFormat="1" ht="15.75" thickBot="1">
      <c r="A75" s="41" t="s">
        <v>95</v>
      </c>
      <c r="B75" s="42">
        <v>7002.15</v>
      </c>
      <c r="C75" s="41" t="s">
        <v>35</v>
      </c>
      <c r="D75" s="42">
        <v>1</v>
      </c>
    </row>
    <row r="76" spans="1:4" s="39" customFormat="1" ht="15.75" thickBot="1">
      <c r="A76" s="41" t="s">
        <v>96</v>
      </c>
      <c r="B76" s="42">
        <v>319.55</v>
      </c>
      <c r="C76" s="41" t="s">
        <v>5</v>
      </c>
      <c r="D76" s="42">
        <v>1</v>
      </c>
    </row>
    <row r="77" spans="1:4" s="39" customFormat="1" ht="15.75" thickBot="1">
      <c r="A77" s="41" t="s">
        <v>99</v>
      </c>
      <c r="B77" s="42">
        <v>2474.3000000000002</v>
      </c>
      <c r="C77" s="41" t="s">
        <v>35</v>
      </c>
      <c r="D77" s="42">
        <v>1</v>
      </c>
    </row>
    <row r="78" spans="1:4" s="25" customFormat="1" ht="28.5">
      <c r="A78" s="30" t="s">
        <v>19</v>
      </c>
      <c r="B78" s="31">
        <v>0</v>
      </c>
      <c r="C78" s="32"/>
      <c r="D78" s="33"/>
    </row>
    <row r="79" spans="1:4" s="25" customFormat="1" ht="28.5">
      <c r="A79" s="30" t="s">
        <v>20</v>
      </c>
      <c r="B79" s="31">
        <v>0</v>
      </c>
      <c r="C79" s="32"/>
      <c r="D79" s="33"/>
    </row>
    <row r="80" spans="1:4" s="25" customFormat="1" ht="28.5">
      <c r="A80" s="30" t="s">
        <v>21</v>
      </c>
      <c r="B80" s="31">
        <v>0</v>
      </c>
      <c r="C80" s="32"/>
      <c r="D80" s="33"/>
    </row>
    <row r="81" spans="1:4" s="25" customFormat="1" ht="29.25" thickBot="1">
      <c r="A81" s="30" t="s">
        <v>22</v>
      </c>
      <c r="B81" s="31">
        <f>B82+B83</f>
        <v>6624.67</v>
      </c>
      <c r="C81" s="32"/>
      <c r="D81" s="33"/>
    </row>
    <row r="82" spans="1:4" s="39" customFormat="1" ht="15.75" thickBot="1">
      <c r="A82" s="41" t="s">
        <v>44</v>
      </c>
      <c r="B82" s="42">
        <v>5520.99</v>
      </c>
      <c r="C82" s="41" t="s">
        <v>4</v>
      </c>
      <c r="D82" s="42">
        <v>3</v>
      </c>
    </row>
    <row r="83" spans="1:4" s="39" customFormat="1" ht="15.75" thickBot="1">
      <c r="A83" s="41" t="s">
        <v>91</v>
      </c>
      <c r="B83" s="42">
        <v>1103.68</v>
      </c>
      <c r="C83" s="41" t="s">
        <v>4</v>
      </c>
      <c r="D83" s="42">
        <v>4</v>
      </c>
    </row>
    <row r="84" spans="1:4" s="25" customFormat="1" ht="28.5">
      <c r="A84" s="30" t="s">
        <v>23</v>
      </c>
      <c r="B84" s="31">
        <v>0</v>
      </c>
      <c r="C84" s="32"/>
      <c r="D84" s="33"/>
    </row>
    <row r="85" spans="1:4" s="25" customFormat="1" ht="29.25" thickBot="1">
      <c r="A85" s="30" t="s">
        <v>24</v>
      </c>
      <c r="B85" s="31">
        <f>B86+B87</f>
        <v>42756.770000000004</v>
      </c>
      <c r="C85" s="32"/>
      <c r="D85" s="33"/>
    </row>
    <row r="86" spans="1:4" s="39" customFormat="1" ht="15.75" thickBot="1">
      <c r="A86" s="41" t="s">
        <v>79</v>
      </c>
      <c r="B86" s="42">
        <v>20856.96</v>
      </c>
      <c r="C86" s="41" t="s">
        <v>4</v>
      </c>
      <c r="D86" s="42">
        <v>21726</v>
      </c>
    </row>
    <row r="87" spans="1:4" s="39" customFormat="1" ht="15.75" thickBot="1">
      <c r="A87" s="41" t="s">
        <v>80</v>
      </c>
      <c r="B87" s="42">
        <v>21899.81</v>
      </c>
      <c r="C87" s="41" t="s">
        <v>4</v>
      </c>
      <c r="D87" s="42">
        <v>21726</v>
      </c>
    </row>
    <row r="88" spans="1:4" s="25" customFormat="1" ht="42.75">
      <c r="A88" s="30" t="s">
        <v>25</v>
      </c>
      <c r="B88" s="31">
        <v>0</v>
      </c>
      <c r="C88" s="32"/>
      <c r="D88" s="33"/>
    </row>
    <row r="89" spans="1:4" s="25" customFormat="1" ht="57.75" thickBot="1">
      <c r="A89" s="30" t="s">
        <v>26</v>
      </c>
      <c r="B89" s="31">
        <f>SUM(B90:B97)</f>
        <v>163809.26</v>
      </c>
      <c r="C89" s="32"/>
      <c r="D89" s="33"/>
    </row>
    <row r="90" spans="1:4" s="39" customFormat="1" ht="15.75" thickBot="1">
      <c r="A90" s="41" t="s">
        <v>57</v>
      </c>
      <c r="B90" s="42">
        <v>369.34</v>
      </c>
      <c r="C90" s="41" t="s">
        <v>4</v>
      </c>
      <c r="D90" s="42">
        <v>21726</v>
      </c>
    </row>
    <row r="91" spans="1:4" s="39" customFormat="1" ht="15.75" thickBot="1">
      <c r="A91" s="41" t="s">
        <v>58</v>
      </c>
      <c r="B91" s="42">
        <v>369.34</v>
      </c>
      <c r="C91" s="41" t="s">
        <v>4</v>
      </c>
      <c r="D91" s="42">
        <v>21726</v>
      </c>
    </row>
    <row r="92" spans="1:4" s="39" customFormat="1" ht="15.75" thickBot="1">
      <c r="A92" s="41" t="s">
        <v>64</v>
      </c>
      <c r="B92" s="42">
        <v>14740</v>
      </c>
      <c r="C92" s="41" t="s">
        <v>30</v>
      </c>
      <c r="D92" s="42">
        <v>1</v>
      </c>
    </row>
    <row r="93" spans="1:4" s="39" customFormat="1" ht="15.75" thickBot="1">
      <c r="A93" s="41" t="s">
        <v>62</v>
      </c>
      <c r="B93" s="42">
        <v>19639</v>
      </c>
      <c r="C93" s="41" t="s">
        <v>30</v>
      </c>
      <c r="D93" s="42">
        <v>1</v>
      </c>
    </row>
    <row r="94" spans="1:4" s="39" customFormat="1" ht="15.75" thickBot="1">
      <c r="A94" s="41" t="s">
        <v>83</v>
      </c>
      <c r="B94" s="42">
        <v>502.94</v>
      </c>
      <c r="C94" s="41" t="s">
        <v>35</v>
      </c>
      <c r="D94" s="42">
        <v>1</v>
      </c>
    </row>
    <row r="95" spans="1:4" s="39" customFormat="1" ht="15.75" thickBot="1">
      <c r="A95" s="41" t="s">
        <v>84</v>
      </c>
      <c r="B95" s="42">
        <v>59746.5</v>
      </c>
      <c r="C95" s="41" t="s">
        <v>4</v>
      </c>
      <c r="D95" s="42">
        <v>21726</v>
      </c>
    </row>
    <row r="96" spans="1:4" s="39" customFormat="1" ht="15.75" thickBot="1">
      <c r="A96" s="41" t="s">
        <v>85</v>
      </c>
      <c r="B96" s="42">
        <v>65525.64</v>
      </c>
      <c r="C96" s="41" t="s">
        <v>4</v>
      </c>
      <c r="D96" s="42">
        <v>21726</v>
      </c>
    </row>
    <row r="97" spans="1:4" s="39" customFormat="1" ht="15.75" thickBot="1">
      <c r="A97" s="41" t="s">
        <v>106</v>
      </c>
      <c r="B97" s="42">
        <v>2916.5</v>
      </c>
      <c r="C97" s="41" t="s">
        <v>35</v>
      </c>
      <c r="D97" s="42">
        <v>2</v>
      </c>
    </row>
    <row r="98" spans="1:4">
      <c r="A98" s="7" t="s">
        <v>27</v>
      </c>
      <c r="B98" s="19">
        <f>B99</f>
        <v>4020</v>
      </c>
      <c r="C98" s="6"/>
      <c r="D98" s="5"/>
    </row>
    <row r="99" spans="1:4" ht="30">
      <c r="A99" s="9" t="s">
        <v>7</v>
      </c>
      <c r="B99" s="21">
        <f>D99*5*12</f>
        <v>4020</v>
      </c>
      <c r="C99" s="10" t="s">
        <v>6</v>
      </c>
      <c r="D99" s="8">
        <v>67</v>
      </c>
    </row>
    <row r="100" spans="1:4">
      <c r="A100" s="4" t="s">
        <v>116</v>
      </c>
      <c r="B100" s="19">
        <f>B13+B16+B19+B20+B27+B50+B78+B79+B80+B81+B84+B85+B88+B89</f>
        <v>1030884.28</v>
      </c>
      <c r="C100" s="11" t="s">
        <v>40</v>
      </c>
      <c r="D100" s="5"/>
    </row>
    <row r="101" spans="1:4">
      <c r="A101" s="4" t="s">
        <v>117</v>
      </c>
      <c r="B101" s="19">
        <f>B100*1.2+B98</f>
        <v>1241081.1359999999</v>
      </c>
      <c r="C101" s="11" t="s">
        <v>40</v>
      </c>
      <c r="D101" s="5"/>
    </row>
    <row r="102" spans="1:4">
      <c r="A102" s="4" t="s">
        <v>118</v>
      </c>
      <c r="B102" s="19">
        <f>B6+B9-B101+B4</f>
        <v>1068296.9395999997</v>
      </c>
      <c r="C102" s="11" t="s">
        <v>40</v>
      </c>
      <c r="D102" s="5"/>
    </row>
  </sheetData>
  <mergeCells count="4">
    <mergeCell ref="A1:D1"/>
    <mergeCell ref="A12:D12"/>
    <mergeCell ref="B2:C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чкалова 1</vt:lpstr>
      <vt:lpstr>'чкалова 1'!Область_печати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2019-01-30T00:43:49Z</cp:lastPrinted>
  <dcterms:created xsi:type="dcterms:W3CDTF">2016-03-18T02:51:51Z</dcterms:created>
  <dcterms:modified xsi:type="dcterms:W3CDTF">2022-02-16T07:32:58Z</dcterms:modified>
</cp:coreProperties>
</file>